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showInkAnnotation="0" codeName="ЭтаКнига" defaultThemeVersion="124226"/>
  <xr:revisionPtr revIDLastSave="0" documentId="13_ncr:1_{C20F279A-A5D8-4D8F-9770-62FCD8F96CF9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Содержание" sheetId="21" r:id="rId1"/>
    <sheet name="BS" sheetId="171" r:id="rId2"/>
    <sheet name="PL" sheetId="172" r:id="rId3"/>
    <sheet name="CF" sheetId="173" r:id="rId4"/>
    <sheet name="Долг" sheetId="174" r:id="rId5"/>
    <sheet name="Облигации" sheetId="166" r:id="rId6"/>
    <sheet name="Операционные результаты" sheetId="177" r:id="rId7"/>
  </sheets>
  <definedNames>
    <definedName name="_ftn1" localSheetId="6">'Операционные результаты'!#REF!</definedName>
    <definedName name="_ftn2" localSheetId="6">'Операционные результаты'!#REF!</definedName>
    <definedName name="_ftn3" localSheetId="6">'Операционные результаты'!#REF!</definedName>
    <definedName name="_ftnref1" localSheetId="6">'Операционные результаты'!#REF!</definedName>
    <definedName name="_ftnref2" localSheetId="6">'Операционные результаты'!#REF!</definedName>
    <definedName name="_ftnref3" localSheetId="6">'Операционные результаты'!#REF!</definedName>
    <definedName name="_xlnm._FilterDatabase" localSheetId="2" hidden="1">PL!$B$6:$E$27</definedName>
    <definedName name="OLE_LINK4" localSheetId="2">PL!#REF!</definedName>
    <definedName name="OLE_LINK6" localSheetId="2">PL!#REF!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74" l="1"/>
  <c r="H7" i="174" l="1"/>
  <c r="H8" i="174"/>
  <c r="H9" i="174"/>
  <c r="H10" i="174"/>
  <c r="H11" i="174" l="1"/>
  <c r="H14" i="174" s="1"/>
  <c r="E15" i="174" l="1"/>
  <c r="D15" i="174"/>
  <c r="C15" i="174"/>
  <c r="H15" i="17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net of VAT</t>
        </r>
      </text>
    </comment>
  </commentList>
</comments>
</file>

<file path=xl/sharedStrings.xml><?xml version="1.0" encoding="utf-8"?>
<sst xmlns="http://schemas.openxmlformats.org/spreadsheetml/2006/main" count="243" uniqueCount="205">
  <si>
    <t>EBITDA</t>
  </si>
  <si>
    <t>КОНСОЛИДИРОВАННЫЙ ОТЧЕТ О ФИНАНСОВОМ ПОЛОЖЕНИИ</t>
  </si>
  <si>
    <t>Активы</t>
  </si>
  <si>
    <t xml:space="preserve">Внеоборотные активы </t>
  </si>
  <si>
    <t>Основные средства</t>
  </si>
  <si>
    <t>Активы в форме права пользования</t>
  </si>
  <si>
    <t>Долгосрочные финансовые активы</t>
  </si>
  <si>
    <t>Нематериальные активы</t>
  </si>
  <si>
    <t>Производные финансовые инструменты</t>
  </si>
  <si>
    <t>Авансы под основные средства</t>
  </si>
  <si>
    <t>Отложенные налоговые активы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</si>
  <si>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</si>
  <si>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</si>
  <si>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</si>
  <si>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</si>
  <si>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Краткосрочные финансовые активы</t>
  </si>
  <si>
    <t>Банковские депозиты со сроком погашения более трех месяцев</t>
  </si>
  <si>
    <t>Денежные средства и эквиваленты денежных средств</t>
  </si>
  <si>
    <t>Обеспечительный платеж по налогу на сверхприбыль</t>
  </si>
  <si>
    <t>Прочие оборотные активы</t>
  </si>
  <si>
    <t>Итого оборотные активы</t>
  </si>
  <si>
    <t>Итого активы</t>
  </si>
  <si>
    <t>КАПИТАЛ</t>
  </si>
  <si>
    <t>Уставный капитал</t>
  </si>
  <si>
    <t>Нераспределенная прибыль</t>
  </si>
  <si>
    <t>Добавочный капитал</t>
  </si>
  <si>
    <t>Итого капитал</t>
  </si>
  <si>
    <t>Обязательства</t>
  </si>
  <si>
    <t>Долгосрочные обязательства</t>
  </si>
  <si>
    <t>Кредиты и займы</t>
  </si>
  <si>
    <t>Долгосрочная часть обязательств по аренде</t>
  </si>
  <si>
    <t>Отложенные налоговые обязательства</t>
  </si>
  <si>
    <t>Финансовые гарантии</t>
  </si>
  <si>
    <t>Итого долгосрочные обязательства</t>
  </si>
  <si>
    <t>Краткосрочные обязательства</t>
  </si>
  <si>
    <t>Краткосрочная часть обязательств по аренде</t>
  </si>
  <si>
    <t>Торговая и прочая кредиторская задолженность</t>
  </si>
  <si>
    <t>Обязательства по текущему налогу на прибыль</t>
  </si>
  <si>
    <t>Обязательства по налогу на сверхприбыль</t>
  </si>
  <si>
    <t>Кредиторская задолженность по прочим налогам</t>
  </si>
  <si>
    <t>Итого краткосрочные обязательства</t>
  </si>
  <si>
    <t>Итого обязательства</t>
  </si>
  <si>
    <t>31 декабря 2021 г.</t>
  </si>
  <si>
    <t>31 декабря 2022 г.</t>
  </si>
  <si>
    <t>31 декабря 2023 г.</t>
  </si>
  <si>
    <t>КОНСОЛИДИРОВАННЫЙ ОТЧЕТ О ПРИБЫЛИ ИЛИ УБЫТКЕ И ПРОЧЕМ СОВОКУПНОМ ДОХОДЕ</t>
  </si>
  <si>
    <t>Выручка по договорам с покупателями</t>
  </si>
  <si>
    <t>Себестоимость продаж</t>
  </si>
  <si>
    <t>Уценка/ (восстановление) запасов до чистой стоимости реализации</t>
  </si>
  <si>
    <t>Валовая прибыль</t>
  </si>
  <si>
    <t>Рентабельность по валовой прибыли, %</t>
  </si>
  <si>
    <t>Коммерческие расходы</t>
  </si>
  <si>
    <t>Операционная прибыль</t>
  </si>
  <si>
    <t>Рентабельность по операционной прибыли, %</t>
  </si>
  <si>
    <t>Финансовые доходы</t>
  </si>
  <si>
    <t>Финансовые расходы</t>
  </si>
  <si>
    <t>Прибыль до налогообложения</t>
  </si>
  <si>
    <t>Эффективная ставка по налогу на прибыль, %</t>
  </si>
  <si>
    <t>Рентабельность по чистой прибыли, %</t>
  </si>
  <si>
    <t>Амортизация ОС, НМА и ППА</t>
  </si>
  <si>
    <t>Корректировка нерегулярного события</t>
  </si>
  <si>
    <t>Скорр.EBITDA</t>
  </si>
  <si>
    <t>Рентабельность по скорр. EBITDA, %</t>
  </si>
  <si>
    <t xml:space="preserve">Денежные потоки от операционной деятельности </t>
  </si>
  <si>
    <t>Прибыль/(убыток) до налогообложения</t>
  </si>
  <si>
    <t>С корректировкой на:</t>
  </si>
  <si>
    <t>Амортизацию основных средств</t>
  </si>
  <si>
    <t>Амортизацию нематериальных активов</t>
  </si>
  <si>
    <t>Амортизацию активов в форме права пользования</t>
  </si>
  <si>
    <t>Курсовые разницы по денежным средствам и депозитам</t>
  </si>
  <si>
    <t>Изменение ожидаемых кредитных убытков, резерва под обесценение авансов выданных и прочей дебиторской задолженности</t>
  </si>
  <si>
    <t>Доход от досрочного прекращения договоров аренды</t>
  </si>
  <si>
    <t>Модификация договоров аренды</t>
  </si>
  <si>
    <t>Прочее</t>
  </si>
  <si>
    <t>Денежные потоки от операционной деятельности до изменений оборотного капитала</t>
  </si>
  <si>
    <t>(Увеличение)/уменьшение запасов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</si>
  <si>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</si>
  <si>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</si>
  <si>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Увеличение/(уменьшение) кредиторской задолженности по налогам</t>
  </si>
  <si>
    <t>Изменения в оборотном капитале</t>
  </si>
  <si>
    <t>Платежи по налогу на прибыль</t>
  </si>
  <si>
    <t>Выплата процентов по договорам аренды</t>
  </si>
  <si>
    <t>Проценты по кредитам и займам уплаченные</t>
  </si>
  <si>
    <t>Уплаченное вознаграждение по договорам факторинга (финансирование поставок)</t>
  </si>
  <si>
    <t>Уплаченное вознаграждение по договорам факторинга (регрессный факторинг дебиторской задолженности)</t>
  </si>
  <si>
    <t>Уплаченное вознаграждение по договорам факторинга (безрегрессный факторинг дебиторской задолженности)</t>
  </si>
  <si>
    <t>Чистая сумма денежных средств от операционной деятельности</t>
  </si>
  <si>
    <t>Денежные потоки от инвестиционной деятельности</t>
  </si>
  <si>
    <t>Приобретение основных средств</t>
  </si>
  <si>
    <t xml:space="preserve">Капитализированные проценты уплаченные </t>
  </si>
  <si>
    <t>Поступления от продажи основных средств</t>
  </si>
  <si>
    <t>Приобретение производных финансовых инструментов</t>
  </si>
  <si>
    <t>Поступления от производных финансовых инструментов</t>
  </si>
  <si>
    <t>Приобретение нематериальных активов</t>
  </si>
  <si>
    <t>Выдача займов связанным сторонам</t>
  </si>
  <si>
    <t>Возврат займов выданных связанным сторонам</t>
  </si>
  <si>
    <t>Размещение банковских депозитов более 3-х месяцев</t>
  </si>
  <si>
    <t>Возврат банковских депозитов более 3-х месяцев</t>
  </si>
  <si>
    <t>Проценты полученные по банковским депозитам</t>
  </si>
  <si>
    <t>Дивиденды полученные</t>
  </si>
  <si>
    <t>Чистая сумма денежных средств от инвестиционной деятельности</t>
  </si>
  <si>
    <t>Денежные потоки от финансовой деятельности</t>
  </si>
  <si>
    <t>Поступление кредитов и займов</t>
  </si>
  <si>
    <t>Погашение кредитов и займов</t>
  </si>
  <si>
    <t>Поступления по договорам факторинга (финансирование поставок)</t>
  </si>
  <si>
    <t>Погашение по договорам факторинга (финансирование поставок)</t>
  </si>
  <si>
    <t>Поступления по договорам факторинга (регрессный факторинг дебиторской задолженности)</t>
  </si>
  <si>
    <t>Погашение по договорам факторинга (регрессный факторинг дебиторской задолженности)</t>
  </si>
  <si>
    <t>Погашение основной части договора аренды</t>
  </si>
  <si>
    <t>Дивиденды выплаченные</t>
  </si>
  <si>
    <t>Влияние изменения курсов иностранных валют на денежные средства и их эквиваленты</t>
  </si>
  <si>
    <t>КОНСОЛИДИРОВАННЫЙ ОТЧЕТ О ДВИЖЕНИИ ДЕНЕЖНЫХ СРЕДСТВ</t>
  </si>
  <si>
    <t>Долговая нагрузка</t>
  </si>
  <si>
    <t>Общий долг</t>
  </si>
  <si>
    <t>Чистый долг</t>
  </si>
  <si>
    <t>Облигации</t>
  </si>
  <si>
    <t>Эмитент</t>
  </si>
  <si>
    <t>Серия</t>
  </si>
  <si>
    <t>Дата размещения</t>
  </si>
  <si>
    <t>Дата погашения</t>
  </si>
  <si>
    <t>Объем выпуска, млн. руб.</t>
  </si>
  <si>
    <t>Ставка купона</t>
  </si>
  <si>
    <t>Дата выплаты купона</t>
  </si>
  <si>
    <t>ООО «Озон»</t>
  </si>
  <si>
    <t>001Р-01</t>
  </si>
  <si>
    <t>001Р-02</t>
  </si>
  <si>
    <t>Каждый 91 день, начиная с даты размещения</t>
  </si>
  <si>
    <t>Итого</t>
  </si>
  <si>
    <t>&gt;&gt;  Долговая нагрузка</t>
  </si>
  <si>
    <t>&gt;&gt; Облигации</t>
  </si>
  <si>
    <t>Озон Фармацевтика в сети:</t>
  </si>
  <si>
    <t>VK</t>
  </si>
  <si>
    <t>Youtube</t>
  </si>
  <si>
    <t>Сайт компании</t>
  </si>
  <si>
    <t>Smart-lab</t>
  </si>
  <si>
    <t>Telegram</t>
  </si>
  <si>
    <t>Операционные результаты</t>
  </si>
  <si>
    <t>Число активных SKU, шт</t>
  </si>
  <si>
    <t>&gt;&gt; Операционные результаты</t>
  </si>
  <si>
    <t>&gt;&gt;  Содержание</t>
  </si>
  <si>
    <t>Контакты IR:</t>
  </si>
  <si>
    <t>ir@ozonpharm.ru</t>
  </si>
  <si>
    <t>Краткосрочные кредиты и займы</t>
  </si>
  <si>
    <t>Долгосрочные кредиты и займы</t>
  </si>
  <si>
    <t>&gt;&gt; Баланс (BS)</t>
  </si>
  <si>
    <t>&gt;&gt; Отчет о прибылях и убытках (PL)</t>
  </si>
  <si>
    <t>&gt;&gt; Отчет о движении денежных средств (CF)</t>
  </si>
  <si>
    <t>30 июня 2024 г.</t>
  </si>
  <si>
    <t>Авансы под нематериальные активы</t>
  </si>
  <si>
    <r>
      <t xml:space="preserve">31 декабря 2021 г. </t>
    </r>
    <r>
      <rPr>
        <b/>
        <sz val="8"/>
        <color rgb="FFFF0000"/>
        <rFont val="Arial"/>
        <family val="2"/>
        <charset val="204"/>
      </rPr>
      <t>*</t>
    </r>
  </si>
  <si>
    <r>
      <t>31 декабря 2023 г.</t>
    </r>
    <r>
      <rPr>
        <b/>
        <sz val="8"/>
        <color rgb="FFFF0000"/>
        <rFont val="Arial"/>
        <family val="2"/>
        <charset val="204"/>
      </rPr>
      <t>*</t>
    </r>
  </si>
  <si>
    <r>
      <t>31 декабря 2022 г.</t>
    </r>
    <r>
      <rPr>
        <b/>
        <sz val="8"/>
        <color rgb="FFFF0000"/>
        <rFont val="Arial"/>
        <family val="2"/>
        <charset val="204"/>
      </rPr>
      <t>*</t>
    </r>
  </si>
  <si>
    <t>1П 2023</t>
  </si>
  <si>
    <t>1П 2024</t>
  </si>
  <si>
    <t>Расходы на исследования и разработки</t>
  </si>
  <si>
    <t>Приобретение дочерних организаций за вычетом полученных денежных средств</t>
  </si>
  <si>
    <t>Чистая сумма денежных средств от финансовой деятельности</t>
  </si>
  <si>
    <t>Чистое изменение денежных средств за период</t>
  </si>
  <si>
    <t>Денежные средства и эквиваленты денежных средств на начало периода</t>
  </si>
  <si>
    <t>Денежные средства и эквиваленты денежных средств на конец периода</t>
  </si>
  <si>
    <t>Объем продаж, млн упаковок</t>
  </si>
  <si>
    <t>Брендированные дженерики</t>
  </si>
  <si>
    <t>Чистая выручка, млн руб.</t>
  </si>
  <si>
    <r>
      <rPr>
        <sz val="8"/>
        <color rgb="FFFF0000"/>
        <rFont val="Arial"/>
        <family val="2"/>
        <charset val="204"/>
      </rPr>
      <t>*</t>
    </r>
    <r>
      <rPr>
        <sz val="8"/>
        <rFont val="Arial"/>
        <family val="2"/>
        <charset val="204"/>
      </rPr>
      <t xml:space="preserve"> </t>
    </r>
    <r>
      <rPr>
        <sz val="8"/>
        <color rgb="FF00B0F0"/>
        <rFont val="Arial"/>
        <family val="2"/>
        <charset val="204"/>
      </rPr>
      <t xml:space="preserve">Отчетность по косолидрованному периметру до приобретений в 2024 году. В 1 квартале 2024 года Группа находилась в процессе реструктуризации с целью создания единого фармацевтического холдинга, в рамках которого приобретен контроль над организациями, ранее являвшимися прочими связанными сторонами. 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</si>
  <si>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по оценке Компании, неаудированные данные</t>
    </r>
  </si>
  <si>
    <r>
      <t xml:space="preserve">Корректировка на ажиотажный спрос </t>
    </r>
    <r>
      <rPr>
        <i/>
        <sz val="8"/>
        <color rgb="FFFF0000"/>
        <rFont val="Arial"/>
        <family val="2"/>
        <charset val="204"/>
      </rPr>
      <t>*</t>
    </r>
  </si>
  <si>
    <r>
      <t xml:space="preserve">Сопоставимая выручка </t>
    </r>
    <r>
      <rPr>
        <i/>
        <sz val="8"/>
        <color rgb="FFFF0000"/>
        <rFont val="Arial"/>
        <family val="2"/>
        <charset val="204"/>
      </rPr>
      <t>*</t>
    </r>
  </si>
  <si>
    <r>
      <t xml:space="preserve">Свободный денежный поток (FCF) </t>
    </r>
    <r>
      <rPr>
        <b/>
        <sz val="8"/>
        <color rgb="FFFF0000"/>
        <rFont val="Arial"/>
        <family val="2"/>
        <charset val="204"/>
      </rPr>
      <t>*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</si>
  <si>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FCF представляет собой чистый денежный поток от операционной деятельности за минусом капитальных затрат на приобретение основных средств и нематериальных активов</t>
    </r>
  </si>
  <si>
    <t>9М 2023</t>
  </si>
  <si>
    <t>9М 2024</t>
  </si>
  <si>
    <t>30 сентября 2024 г.</t>
  </si>
  <si>
    <t>Регистрационные удостоверения на конец периода, шт</t>
  </si>
  <si>
    <t>Рентабельность по EBITDA, %</t>
  </si>
  <si>
    <t>Среднесписочное число сотрудников за период, человек</t>
  </si>
  <si>
    <t>Профит (БКС)</t>
  </si>
  <si>
    <t>Pulse (Т-Банк)</t>
  </si>
  <si>
    <t>Сбер Инвестиции</t>
  </si>
  <si>
    <t>Итого капитал и обязательства</t>
  </si>
  <si>
    <t>restated</t>
  </si>
  <si>
    <t>Прибыль за год</t>
  </si>
  <si>
    <t>Расходы по налогу на прибыль</t>
  </si>
  <si>
    <t>Прочие доходы/расходы, нетто</t>
  </si>
  <si>
    <t>Курсовые разницы, нетто</t>
  </si>
  <si>
    <t>Административные расходы</t>
  </si>
  <si>
    <t>Чистые расходы по ожидаемым кредитным убыткам финансовых активов</t>
  </si>
  <si>
    <t>31 декабря 2024 г.</t>
  </si>
  <si>
    <t>Внеоборотные активы, предназначенные для продажи</t>
  </si>
  <si>
    <t>Выкупленные собственные акции</t>
  </si>
  <si>
    <t>Эмиссионный доход</t>
  </si>
  <si>
    <t>Чистый долг / EBITDA за 12 месяцев, раз</t>
  </si>
  <si>
    <t>МНН</t>
  </si>
  <si>
    <t>Доля розничных продаж в обороте</t>
  </si>
  <si>
    <t>Доля МНН в обороте</t>
  </si>
  <si>
    <t>Государственные закупки</t>
  </si>
  <si>
    <t>Розничные продажи</t>
  </si>
  <si>
    <t>В миллионах рублей</t>
  </si>
  <si>
    <t>Расходы на исследования и разработки (без учета амортизации)</t>
  </si>
  <si>
    <t>Доля рецептурных препаратов в обороте</t>
  </si>
  <si>
    <t>Доля ЖНВЛП в обороте</t>
  </si>
  <si>
    <t>Озон Медика, шт</t>
  </si>
  <si>
    <t>Прочие, шт</t>
  </si>
  <si>
    <t>Капитал, привлеченный в рамках IPO</t>
  </si>
  <si>
    <t>Расходы, понесенные в рамках проведения IPO</t>
  </si>
  <si>
    <t>Расходы на выкуп собственных акций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</si>
</sst>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  <numFmt numFmtId="167" formatCode="\ ###,###;\(###,###\);&quot;-&quot;"/>
    <numFmt numFmtId="168" formatCode="[$-F400]h:mm:ss\ AM/PM"/>
    <numFmt numFmtId="169" formatCode="0.0%"/>
    <numFmt numFmtId="170" formatCode="\ ###,###.0;\(###,###.0\);&quot;-&quot;"/>
    <numFmt numFmtId="171" formatCode="#,##0\ ;\(#,##0\);\-\ \ "/>
    <numFmt numFmtId="172" formatCode="_(* #,##0_);_(* \(#,##0\);_(* &quot;-&quot;??_);_(@_)"/>
    <numFmt numFmtId="173" formatCode="_(* #,##0.0_);_(* \(#,##0.0\);_(* &quot;-&quot;??_);_(@_)"/>
    <numFmt numFmtId="174" formatCode="_-* #,##0\ _₽_-;\-* #,##0\ _₽_-;_-* &quot;-&quot;??\ _₽_-;_-@_-"/>
    <numFmt numFmtId="175" formatCode="_-* #,##0;\(#,##0\);_-* &quot;-&quot;??;_-@"/>
  </numFmts>
  <fonts count="75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0"/>
      <color rgb="FF0070C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i/>
      <u/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rgb="FF0070C0"/>
      <name val="Arial"/>
      <family val="2"/>
      <charset val="204"/>
    </font>
    <font>
      <i/>
      <sz val="8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b/>
      <i/>
      <sz val="8"/>
      <color rgb="FF0070C0"/>
      <name val="Arial"/>
      <family val="2"/>
      <charset val="204"/>
    </font>
    <font>
      <b/>
      <i/>
      <sz val="10"/>
      <color rgb="FF0070C0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vertAlign val="superscript"/>
      <sz val="10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rgb="FF0070C0"/>
      <name val="Times New Roman"/>
      <family val="2"/>
      <charset val="204"/>
    </font>
    <font>
      <b/>
      <i/>
      <sz val="12"/>
      <color rgb="FF0070C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b/>
      <u/>
      <sz val="11"/>
      <color rgb="FF0070C0"/>
      <name val="Calibri"/>
      <family val="2"/>
      <charset val="204"/>
      <scheme val="minor"/>
    </font>
    <font>
      <u/>
      <sz val="11"/>
      <color rgb="FF0070C0"/>
      <name val="Calibri"/>
      <family val="2"/>
      <charset val="204"/>
      <scheme val="minor"/>
    </font>
    <font>
      <b/>
      <u/>
      <sz val="11"/>
      <color rgb="FF00B0F0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</font>
    <font>
      <sz val="10"/>
      <color rgb="FF0070C0"/>
      <name val="Calibri"/>
      <family val="2"/>
      <charset val="204"/>
    </font>
    <font>
      <u/>
      <sz val="12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i/>
      <u/>
      <sz val="12"/>
      <color rgb="FF0070C0"/>
      <name val="Calibri"/>
      <family val="2"/>
      <charset val="204"/>
      <scheme val="minor"/>
    </font>
    <font>
      <b/>
      <u/>
      <sz val="12"/>
      <color rgb="FF0070C0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Vida 32 Pro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Times New Roman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B0F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rgb="FF0070C0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</borders>
  <cellStyleXfs count="141">
    <xf numFmtId="167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6" fillId="0" borderId="0" applyNumberFormat="0" applyFill="0" applyBorder="0" applyAlignment="0" applyProtection="0"/>
    <xf numFmtId="0" fontId="8" fillId="10" borderId="8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8" fillId="0" borderId="0"/>
    <xf numFmtId="167" fontId="8" fillId="0" borderId="0"/>
    <xf numFmtId="167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167" fontId="8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10" borderId="8" applyNumberFormat="0" applyFont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5" fillId="0" borderId="0"/>
    <xf numFmtId="0" fontId="4" fillId="0" borderId="0"/>
    <xf numFmtId="9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7" fontId="37" fillId="35" borderId="0"/>
    <xf numFmtId="164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9" fillId="0" borderId="0"/>
    <xf numFmtId="0" fontId="39" fillId="0" borderId="0"/>
    <xf numFmtId="0" fontId="8" fillId="0" borderId="0"/>
    <xf numFmtId="0" fontId="63" fillId="0" borderId="0"/>
    <xf numFmtId="9" fontId="6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3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8" fillId="0" borderId="0"/>
    <xf numFmtId="166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9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0"/>
    <xf numFmtId="0" fontId="65" fillId="3" borderId="13" applyNumberFormat="0"/>
    <xf numFmtId="0" fontId="66" fillId="0" borderId="0"/>
    <xf numFmtId="0" fontId="67" fillId="0" borderId="0"/>
    <xf numFmtId="0" fontId="73" fillId="0" borderId="0"/>
    <xf numFmtId="0" fontId="36" fillId="0" borderId="0"/>
  </cellStyleXfs>
  <cellXfs count="225">
    <xf numFmtId="167" fontId="0" fillId="0" borderId="0" xfId="0"/>
    <xf numFmtId="167" fontId="26" fillId="0" borderId="0" xfId="0" applyFont="1"/>
    <xf numFmtId="0" fontId="25" fillId="0" borderId="0" xfId="2" applyFont="1"/>
    <xf numFmtId="0" fontId="29" fillId="0" borderId="0" xfId="2" applyFont="1"/>
    <xf numFmtId="167" fontId="30" fillId="0" borderId="0" xfId="1" applyNumberFormat="1" applyFont="1" applyBorder="1" applyAlignment="1" applyProtection="1">
      <alignment vertical="center"/>
    </xf>
    <xf numFmtId="167" fontId="27" fillId="0" borderId="0" xfId="0" applyFont="1"/>
    <xf numFmtId="167" fontId="30" fillId="0" borderId="0" xfId="1" applyNumberFormat="1" applyFont="1" applyFill="1" applyBorder="1" applyAlignment="1" applyProtection="1">
      <alignment vertical="center"/>
    </xf>
    <xf numFmtId="167" fontId="33" fillId="0" borderId="0" xfId="0" applyFont="1"/>
    <xf numFmtId="167" fontId="27" fillId="0" borderId="0" xfId="0" applyFont="1" applyAlignment="1">
      <alignment horizontal="center"/>
    </xf>
    <xf numFmtId="167" fontId="34" fillId="0" borderId="0" xfId="0" applyFont="1"/>
    <xf numFmtId="168" fontId="32" fillId="0" borderId="0" xfId="0" applyNumberFormat="1" applyFont="1" applyAlignment="1">
      <alignment horizontal="left"/>
    </xf>
    <xf numFmtId="3" fontId="25" fillId="0" borderId="0" xfId="2" applyNumberFormat="1" applyFont="1"/>
    <xf numFmtId="167" fontId="28" fillId="0" borderId="0" xfId="0" applyFont="1"/>
    <xf numFmtId="0" fontId="38" fillId="0" borderId="0" xfId="2" applyFont="1"/>
    <xf numFmtId="0" fontId="33" fillId="0" borderId="0" xfId="2" applyFont="1"/>
    <xf numFmtId="0" fontId="39" fillId="0" borderId="0" xfId="69" applyAlignment="1">
      <alignment vertical="top"/>
    </xf>
    <xf numFmtId="175" fontId="39" fillId="0" borderId="0" xfId="69" applyNumberFormat="1" applyAlignment="1">
      <alignment vertical="top"/>
    </xf>
    <xf numFmtId="167" fontId="33" fillId="0" borderId="10" xfId="0" applyFont="1" applyBorder="1"/>
    <xf numFmtId="0" fontId="40" fillId="0" borderId="0" xfId="69" applyFont="1" applyAlignment="1">
      <alignment horizontal="center" vertical="top" wrapText="1"/>
    </xf>
    <xf numFmtId="0" fontId="40" fillId="0" borderId="0" xfId="69" applyFont="1" applyAlignment="1">
      <alignment vertical="top" wrapText="1"/>
    </xf>
    <xf numFmtId="0" fontId="41" fillId="0" borderId="0" xfId="69" applyFont="1" applyAlignment="1">
      <alignment horizontal="right" vertical="top" wrapText="1"/>
    </xf>
    <xf numFmtId="174" fontId="41" fillId="0" borderId="0" xfId="57" applyNumberFormat="1" applyFont="1" applyAlignment="1">
      <alignment horizontal="right" vertical="top" wrapText="1"/>
    </xf>
    <xf numFmtId="0" fontId="41" fillId="0" borderId="0" xfId="69" applyFont="1" applyAlignment="1">
      <alignment vertical="top" wrapText="1"/>
    </xf>
    <xf numFmtId="0" fontId="41" fillId="0" borderId="11" xfId="69" applyFont="1" applyBorder="1" applyAlignment="1">
      <alignment vertical="top" wrapText="1"/>
    </xf>
    <xf numFmtId="0" fontId="40" fillId="0" borderId="11" xfId="69" applyFont="1" applyBorder="1" applyAlignment="1">
      <alignment vertical="top" wrapText="1"/>
    </xf>
    <xf numFmtId="0" fontId="41" fillId="0" borderId="0" xfId="69" applyFont="1" applyAlignment="1">
      <alignment vertical="center" wrapText="1"/>
    </xf>
    <xf numFmtId="174" fontId="41" fillId="0" borderId="0" xfId="57" applyNumberFormat="1" applyFont="1" applyAlignment="1">
      <alignment horizontal="right" vertical="center" wrapText="1"/>
    </xf>
    <xf numFmtId="0" fontId="41" fillId="0" borderId="10" xfId="69" applyFont="1" applyBorder="1" applyAlignment="1">
      <alignment vertical="center" wrapText="1"/>
    </xf>
    <xf numFmtId="174" fontId="41" fillId="0" borderId="10" xfId="57" applyNumberFormat="1" applyFont="1" applyBorder="1" applyAlignment="1">
      <alignment horizontal="right" vertical="center" wrapText="1"/>
    </xf>
    <xf numFmtId="0" fontId="40" fillId="0" borderId="0" xfId="69" applyFont="1" applyAlignment="1">
      <alignment vertical="center" wrapText="1"/>
    </xf>
    <xf numFmtId="174" fontId="40" fillId="0" borderId="0" xfId="57" applyNumberFormat="1" applyFont="1" applyAlignment="1">
      <alignment horizontal="right" vertical="center" wrapText="1"/>
    </xf>
    <xf numFmtId="0" fontId="44" fillId="0" borderId="0" xfId="69" applyFont="1" applyAlignment="1">
      <alignment vertical="center" wrapText="1"/>
    </xf>
    <xf numFmtId="169" fontId="44" fillId="0" borderId="0" xfId="47" applyNumberFormat="1" applyFont="1" applyAlignment="1">
      <alignment horizontal="right" vertical="center" wrapText="1"/>
    </xf>
    <xf numFmtId="0" fontId="41" fillId="0" borderId="12" xfId="69" applyFont="1" applyBorder="1" applyAlignment="1">
      <alignment vertical="center" wrapText="1"/>
    </xf>
    <xf numFmtId="174" fontId="41" fillId="0" borderId="12" xfId="57" applyNumberFormat="1" applyFont="1" applyBorder="1" applyAlignment="1">
      <alignment horizontal="right" vertical="center" wrapText="1"/>
    </xf>
    <xf numFmtId="174" fontId="41" fillId="0" borderId="12" xfId="57" applyNumberFormat="1" applyFont="1" applyFill="1" applyBorder="1" applyAlignment="1">
      <alignment horizontal="right" vertical="center" wrapText="1"/>
    </xf>
    <xf numFmtId="0" fontId="44" fillId="0" borderId="10" xfId="69" applyFont="1" applyBorder="1" applyAlignment="1">
      <alignment vertical="center" wrapText="1"/>
    </xf>
    <xf numFmtId="169" fontId="44" fillId="0" borderId="10" xfId="47" applyNumberFormat="1" applyFont="1" applyBorder="1" applyAlignment="1">
      <alignment horizontal="right" vertical="center" wrapText="1"/>
    </xf>
    <xf numFmtId="0" fontId="41" fillId="0" borderId="0" xfId="69" applyFont="1"/>
    <xf numFmtId="0" fontId="40" fillId="0" borderId="10" xfId="70" applyFont="1" applyBorder="1" applyAlignment="1">
      <alignment vertical="top"/>
    </xf>
    <xf numFmtId="174" fontId="40" fillId="0" borderId="10" xfId="57" applyNumberFormat="1" applyFont="1" applyBorder="1" applyAlignment="1">
      <alignment horizontal="right" vertical="center"/>
    </xf>
    <xf numFmtId="0" fontId="41" fillId="0" borderId="0" xfId="70" applyFont="1" applyAlignment="1">
      <alignment vertical="top"/>
    </xf>
    <xf numFmtId="174" fontId="41" fillId="0" borderId="0" xfId="57" applyNumberFormat="1" applyFont="1" applyAlignment="1">
      <alignment horizontal="right" vertical="center"/>
    </xf>
    <xf numFmtId="0" fontId="41" fillId="0" borderId="10" xfId="70" applyFont="1" applyBorder="1" applyAlignment="1">
      <alignment vertical="top"/>
    </xf>
    <xf numFmtId="174" fontId="41" fillId="0" borderId="10" xfId="57" applyNumberFormat="1" applyFont="1" applyBorder="1" applyAlignment="1">
      <alignment horizontal="right" vertical="center"/>
    </xf>
    <xf numFmtId="0" fontId="40" fillId="0" borderId="0" xfId="70" applyFont="1" applyAlignment="1">
      <alignment vertical="top"/>
    </xf>
    <xf numFmtId="0" fontId="42" fillId="0" borderId="10" xfId="70" applyFont="1" applyBorder="1" applyAlignment="1">
      <alignment horizontal="left" vertical="top" wrapText="1"/>
    </xf>
    <xf numFmtId="169" fontId="42" fillId="0" borderId="10" xfId="47" applyNumberFormat="1" applyFont="1" applyFill="1" applyBorder="1" applyAlignment="1">
      <alignment horizontal="right" vertical="top" wrapText="1"/>
    </xf>
    <xf numFmtId="0" fontId="43" fillId="2" borderId="0" xfId="2" applyFont="1" applyFill="1"/>
    <xf numFmtId="167" fontId="43" fillId="0" borderId="0" xfId="1" applyNumberFormat="1" applyFont="1" applyBorder="1" applyAlignment="1" applyProtection="1">
      <alignment vertical="center"/>
    </xf>
    <xf numFmtId="167" fontId="28" fillId="0" borderId="0" xfId="1" applyNumberFormat="1" applyFont="1" applyAlignment="1" applyProtection="1"/>
    <xf numFmtId="167" fontId="43" fillId="0" borderId="0" xfId="0" applyFont="1" applyAlignment="1">
      <alignment horizontal="center"/>
    </xf>
    <xf numFmtId="167" fontId="43" fillId="0" borderId="0" xfId="0" applyFont="1"/>
    <xf numFmtId="0" fontId="41" fillId="0" borderId="0" xfId="69" applyFont="1" applyAlignment="1">
      <alignment horizontal="right" vertical="center" wrapText="1"/>
    </xf>
    <xf numFmtId="167" fontId="45" fillId="0" borderId="0" xfId="0" applyFont="1"/>
    <xf numFmtId="0" fontId="40" fillId="0" borderId="10" xfId="69" applyFont="1" applyBorder="1" applyAlignment="1">
      <alignment vertical="center" wrapText="1"/>
    </xf>
    <xf numFmtId="0" fontId="40" fillId="0" borderId="11" xfId="69" applyFont="1" applyBorder="1" applyAlignment="1">
      <alignment vertical="center" wrapText="1"/>
    </xf>
    <xf numFmtId="167" fontId="33" fillId="0" borderId="0" xfId="0" applyFont="1" applyAlignment="1">
      <alignment horizontal="center"/>
    </xf>
    <xf numFmtId="167" fontId="33" fillId="0" borderId="0" xfId="0" applyFont="1" applyAlignment="1">
      <alignment wrapText="1"/>
    </xf>
    <xf numFmtId="167" fontId="46" fillId="0" borderId="0" xfId="0" applyFont="1"/>
    <xf numFmtId="167" fontId="33" fillId="0" borderId="0" xfId="0" applyFont="1" applyAlignment="1">
      <alignment horizontal="left" indent="4"/>
    </xf>
    <xf numFmtId="170" fontId="43" fillId="0" borderId="0" xfId="1" applyNumberFormat="1" applyFont="1" applyFill="1" applyAlignment="1" applyProtection="1">
      <alignment horizontal="center" wrapText="1"/>
    </xf>
    <xf numFmtId="0" fontId="40" fillId="0" borderId="10" xfId="69" applyFont="1" applyBorder="1" applyAlignment="1">
      <alignment horizontal="center" vertical="top" wrapText="1"/>
    </xf>
    <xf numFmtId="167" fontId="33" fillId="0" borderId="10" xfId="0" applyFont="1" applyBorder="1" applyAlignment="1">
      <alignment wrapText="1"/>
    </xf>
    <xf numFmtId="167" fontId="43" fillId="0" borderId="12" xfId="0" applyFont="1" applyBorder="1" applyAlignment="1">
      <alignment horizontal="left" wrapText="1"/>
    </xf>
    <xf numFmtId="167" fontId="43" fillId="0" borderId="12" xfId="0" applyFont="1" applyBorder="1" applyAlignment="1">
      <alignment horizontal="right"/>
    </xf>
    <xf numFmtId="167" fontId="43" fillId="0" borderId="10" xfId="0" applyFont="1" applyBorder="1" applyAlignment="1">
      <alignment horizontal="left" wrapText="1"/>
    </xf>
    <xf numFmtId="167" fontId="43" fillId="0" borderId="10" xfId="0" applyFont="1" applyBorder="1" applyAlignment="1">
      <alignment horizontal="right"/>
    </xf>
    <xf numFmtId="167" fontId="46" fillId="3" borderId="10" xfId="0" applyFont="1" applyFill="1" applyBorder="1" applyAlignment="1">
      <alignment horizontal="left"/>
    </xf>
    <xf numFmtId="173" fontId="46" fillId="0" borderId="10" xfId="57" applyNumberFormat="1" applyFont="1" applyBorder="1" applyAlignment="1">
      <alignment horizontal="right"/>
    </xf>
    <xf numFmtId="167" fontId="43" fillId="0" borderId="0" xfId="0" applyFont="1" applyAlignment="1">
      <alignment vertical="center"/>
    </xf>
    <xf numFmtId="167" fontId="28" fillId="0" borderId="0" xfId="1" applyNumberFormat="1" applyFont="1" applyBorder="1" applyAlignment="1" applyProtection="1">
      <alignment horizontal="left" vertical="center"/>
    </xf>
    <xf numFmtId="167" fontId="28" fillId="0" borderId="0" xfId="0" applyFont="1" applyAlignment="1">
      <alignment horizontal="center" vertical="center"/>
    </xf>
    <xf numFmtId="167" fontId="33" fillId="0" borderId="0" xfId="0" applyFont="1" applyAlignment="1">
      <alignment vertical="center"/>
    </xf>
    <xf numFmtId="167" fontId="28" fillId="0" borderId="0" xfId="0" applyFont="1" applyAlignment="1">
      <alignment horizontal="left" vertical="center"/>
    </xf>
    <xf numFmtId="167" fontId="43" fillId="0" borderId="0" xfId="0" applyFont="1" applyAlignment="1">
      <alignment horizontal="right"/>
    </xf>
    <xf numFmtId="3" fontId="33" fillId="0" borderId="0" xfId="0" applyNumberFormat="1" applyFont="1"/>
    <xf numFmtId="14" fontId="33" fillId="0" borderId="0" xfId="0" applyNumberFormat="1" applyFont="1"/>
    <xf numFmtId="165" fontId="33" fillId="3" borderId="0" xfId="57" applyFont="1" applyFill="1" applyBorder="1"/>
    <xf numFmtId="14" fontId="33" fillId="3" borderId="0" xfId="0" applyNumberFormat="1" applyFont="1" applyFill="1" applyAlignment="1">
      <alignment horizontal="center"/>
    </xf>
    <xf numFmtId="14" fontId="33" fillId="3" borderId="0" xfId="0" applyNumberFormat="1" applyFont="1" applyFill="1"/>
    <xf numFmtId="167" fontId="43" fillId="3" borderId="0" xfId="0" applyFont="1" applyFill="1"/>
    <xf numFmtId="171" fontId="43" fillId="3" borderId="0" xfId="0" applyNumberFormat="1" applyFont="1" applyFill="1" applyAlignment="1">
      <alignment horizontal="right" wrapText="1"/>
    </xf>
    <xf numFmtId="2" fontId="33" fillId="0" borderId="0" xfId="0" applyNumberFormat="1" applyFont="1"/>
    <xf numFmtId="167" fontId="47" fillId="3" borderId="0" xfId="0" applyFont="1" applyFill="1"/>
    <xf numFmtId="167" fontId="43" fillId="0" borderId="10" xfId="1" applyNumberFormat="1" applyFont="1" applyBorder="1" applyAlignment="1" applyProtection="1">
      <alignment horizontal="center" wrapText="1"/>
    </xf>
    <xf numFmtId="167" fontId="43" fillId="0" borderId="10" xfId="0" applyFont="1" applyBorder="1" applyAlignment="1">
      <alignment horizontal="center" wrapText="1"/>
    </xf>
    <xf numFmtId="167" fontId="33" fillId="0" borderId="0" xfId="0" applyFont="1" applyAlignment="1">
      <alignment horizontal="left"/>
    </xf>
    <xf numFmtId="14" fontId="33" fillId="0" borderId="0" xfId="0" applyNumberFormat="1" applyFont="1" applyAlignment="1">
      <alignment horizontal="center"/>
    </xf>
    <xf numFmtId="167" fontId="33" fillId="0" borderId="10" xfId="0" applyFont="1" applyBorder="1" applyAlignment="1">
      <alignment horizontal="left"/>
    </xf>
    <xf numFmtId="14" fontId="33" fillId="0" borderId="10" xfId="0" applyNumberFormat="1" applyFont="1" applyBorder="1" applyAlignment="1">
      <alignment horizontal="center"/>
    </xf>
    <xf numFmtId="167" fontId="48" fillId="0" borderId="0" xfId="0" applyFont="1"/>
    <xf numFmtId="167" fontId="49" fillId="0" borderId="0" xfId="0" applyFont="1"/>
    <xf numFmtId="167" fontId="50" fillId="0" borderId="0" xfId="0" applyFont="1" applyAlignment="1">
      <alignment horizontal="right" vertical="center"/>
    </xf>
    <xf numFmtId="14" fontId="50" fillId="0" borderId="0" xfId="0" applyNumberFormat="1" applyFont="1" applyAlignment="1">
      <alignment horizontal="left" vertical="center"/>
    </xf>
    <xf numFmtId="168" fontId="51" fillId="3" borderId="0" xfId="0" applyNumberFormat="1" applyFont="1" applyFill="1" applyAlignment="1">
      <alignment horizontal="left" vertical="center"/>
    </xf>
    <xf numFmtId="168" fontId="48" fillId="0" borderId="0" xfId="0" applyNumberFormat="1" applyFont="1"/>
    <xf numFmtId="167" fontId="52" fillId="0" borderId="0" xfId="1" applyNumberFormat="1" applyFont="1" applyBorder="1" applyAlignment="1" applyProtection="1">
      <alignment horizontal="left" vertical="top"/>
    </xf>
    <xf numFmtId="167" fontId="32" fillId="0" borderId="0" xfId="0" applyFont="1" applyAlignment="1">
      <alignment vertical="top"/>
    </xf>
    <xf numFmtId="167" fontId="33" fillId="0" borderId="0" xfId="0" applyFont="1" applyAlignment="1">
      <alignment vertical="top"/>
    </xf>
    <xf numFmtId="167" fontId="53" fillId="0" borderId="0" xfId="0" applyFont="1" applyAlignment="1">
      <alignment vertical="top"/>
    </xf>
    <xf numFmtId="167" fontId="32" fillId="0" borderId="0" xfId="0" applyFont="1" applyAlignment="1">
      <alignment vertical="center"/>
    </xf>
    <xf numFmtId="167" fontId="32" fillId="0" borderId="0" xfId="0" applyFont="1"/>
    <xf numFmtId="167" fontId="48" fillId="36" borderId="0" xfId="0" applyFont="1" applyFill="1"/>
    <xf numFmtId="167" fontId="54" fillId="0" borderId="0" xfId="1" applyNumberFormat="1" applyFont="1" applyBorder="1" applyAlignment="1" applyProtection="1">
      <alignment horizontal="left" vertical="top"/>
    </xf>
    <xf numFmtId="167" fontId="55" fillId="0" borderId="0" xfId="0" applyFont="1" applyAlignment="1">
      <alignment vertical="top"/>
    </xf>
    <xf numFmtId="167" fontId="56" fillId="0" borderId="0" xfId="1" applyNumberFormat="1" applyFont="1" applyBorder="1" applyAlignment="1" applyProtection="1">
      <alignment vertical="top"/>
    </xf>
    <xf numFmtId="167" fontId="56" fillId="0" borderId="0" xfId="0" applyFont="1" applyAlignment="1">
      <alignment vertical="top"/>
    </xf>
    <xf numFmtId="167" fontId="56" fillId="0" borderId="0" xfId="1" applyNumberFormat="1" applyFont="1" applyAlignment="1" applyProtection="1">
      <alignment vertical="top"/>
    </xf>
    <xf numFmtId="0" fontId="42" fillId="0" borderId="0" xfId="69" applyFont="1" applyAlignment="1">
      <alignment horizontal="right" vertical="center" wrapText="1"/>
    </xf>
    <xf numFmtId="0" fontId="42" fillId="0" borderId="10" xfId="69" applyFont="1" applyBorder="1" applyAlignment="1">
      <alignment horizontal="right" vertical="center" wrapText="1"/>
    </xf>
    <xf numFmtId="0" fontId="40" fillId="0" borderId="10" xfId="69" applyFont="1" applyBorder="1" applyAlignment="1">
      <alignment horizontal="center" vertical="center" wrapText="1"/>
    </xf>
    <xf numFmtId="167" fontId="55" fillId="0" borderId="0" xfId="0" applyFont="1"/>
    <xf numFmtId="0" fontId="55" fillId="0" borderId="0" xfId="2" applyFont="1"/>
    <xf numFmtId="0" fontId="56" fillId="0" borderId="0" xfId="0" applyNumberFormat="1" applyFont="1" applyAlignment="1">
      <alignment horizontal="center"/>
    </xf>
    <xf numFmtId="167" fontId="55" fillId="0" borderId="0" xfId="0" applyFont="1" applyAlignment="1">
      <alignment horizontal="center" vertical="center"/>
    </xf>
    <xf numFmtId="169" fontId="55" fillId="0" borderId="0" xfId="47" applyNumberFormat="1" applyFont="1" applyFill="1" applyBorder="1"/>
    <xf numFmtId="167" fontId="56" fillId="0" borderId="0" xfId="0" applyFont="1"/>
    <xf numFmtId="167" fontId="55" fillId="0" borderId="0" xfId="0" applyFont="1" applyAlignment="1">
      <alignment horizontal="left" vertical="center" indent="4"/>
    </xf>
    <xf numFmtId="167" fontId="55" fillId="3" borderId="0" xfId="0" applyFont="1" applyFill="1" applyAlignment="1">
      <alignment horizontal="left" vertical="center" indent="4"/>
    </xf>
    <xf numFmtId="3" fontId="55" fillId="0" borderId="0" xfId="0" applyNumberFormat="1" applyFont="1" applyAlignment="1">
      <alignment horizontal="right"/>
    </xf>
    <xf numFmtId="167" fontId="57" fillId="0" borderId="0" xfId="63" applyFont="1" applyFill="1"/>
    <xf numFmtId="169" fontId="55" fillId="0" borderId="0" xfId="47" applyNumberFormat="1" applyFont="1" applyBorder="1"/>
    <xf numFmtId="169" fontId="56" fillId="0" borderId="0" xfId="47" applyNumberFormat="1" applyFont="1" applyFill="1" applyBorder="1" applyAlignment="1">
      <alignment vertical="center"/>
    </xf>
    <xf numFmtId="169" fontId="55" fillId="0" borderId="0" xfId="47" applyNumberFormat="1" applyFont="1" applyFill="1" applyBorder="1" applyAlignment="1">
      <alignment horizontal="left" vertical="center" indent="4"/>
    </xf>
    <xf numFmtId="167" fontId="56" fillId="0" borderId="0" xfId="0" applyFont="1" applyAlignment="1">
      <alignment horizontal="left" vertical="center" indent="1"/>
    </xf>
    <xf numFmtId="169" fontId="55" fillId="0" borderId="0" xfId="47" applyNumberFormat="1" applyFont="1"/>
    <xf numFmtId="169" fontId="55" fillId="0" borderId="0" xfId="47" applyNumberFormat="1" applyFont="1" applyFill="1"/>
    <xf numFmtId="169" fontId="55" fillId="0" borderId="0" xfId="0" applyNumberFormat="1" applyFont="1" applyAlignment="1">
      <alignment horizontal="right"/>
    </xf>
    <xf numFmtId="167" fontId="56" fillId="0" borderId="0" xfId="0" applyFont="1" applyAlignment="1">
      <alignment horizontal="left" indent="1"/>
    </xf>
    <xf numFmtId="167" fontId="56" fillId="0" borderId="0" xfId="0" applyFont="1" applyAlignment="1">
      <alignment horizontal="left" vertical="center" indent="2"/>
    </xf>
    <xf numFmtId="3" fontId="56" fillId="0" borderId="0" xfId="0" applyNumberFormat="1" applyFont="1" applyAlignment="1">
      <alignment horizontal="right"/>
    </xf>
    <xf numFmtId="3" fontId="56" fillId="0" borderId="0" xfId="0" applyNumberFormat="1" applyFont="1"/>
    <xf numFmtId="167" fontId="55" fillId="0" borderId="0" xfId="0" applyFont="1" applyAlignment="1">
      <alignment vertical="center" wrapText="1"/>
    </xf>
    <xf numFmtId="167" fontId="56" fillId="0" borderId="0" xfId="0" applyFont="1" applyAlignment="1">
      <alignment vertical="center" wrapText="1"/>
    </xf>
    <xf numFmtId="3" fontId="55" fillId="0" borderId="0" xfId="0" applyNumberFormat="1" applyFont="1"/>
    <xf numFmtId="3" fontId="55" fillId="0" borderId="0" xfId="47" applyNumberFormat="1" applyFont="1" applyFill="1" applyBorder="1"/>
    <xf numFmtId="167" fontId="55" fillId="0" borderId="0" xfId="0" applyFont="1" applyAlignment="1">
      <alignment horizontal="left" wrapText="1"/>
    </xf>
    <xf numFmtId="167" fontId="55" fillId="0" borderId="0" xfId="0" applyFont="1" applyAlignment="1">
      <alignment horizontal="right"/>
    </xf>
    <xf numFmtId="167" fontId="55" fillId="0" borderId="0" xfId="0" applyFont="1" applyAlignment="1">
      <alignment horizontal="left" vertical="center" indent="6"/>
    </xf>
    <xf numFmtId="167" fontId="55" fillId="0" borderId="0" xfId="0" applyFont="1" applyAlignment="1">
      <alignment horizontal="left" wrapText="1" indent="2"/>
    </xf>
    <xf numFmtId="167" fontId="55" fillId="0" borderId="0" xfId="0" applyFont="1" applyAlignment="1">
      <alignment horizontal="left" wrapText="1" indent="4"/>
    </xf>
    <xf numFmtId="0" fontId="43" fillId="0" borderId="0" xfId="1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Alignment="1">
      <alignment horizontal="center"/>
    </xf>
    <xf numFmtId="167" fontId="33" fillId="0" borderId="10" xfId="0" applyFont="1" applyBorder="1" applyAlignment="1">
      <alignment horizontal="center" vertical="center"/>
    </xf>
    <xf numFmtId="1" fontId="43" fillId="0" borderId="10" xfId="0" applyNumberFormat="1" applyFont="1" applyBorder="1" applyAlignment="1">
      <alignment horizontal="center" vertical="center"/>
    </xf>
    <xf numFmtId="167" fontId="58" fillId="0" borderId="12" xfId="63" applyFont="1" applyFill="1" applyBorder="1"/>
    <xf numFmtId="172" fontId="58" fillId="0" borderId="12" xfId="57" applyNumberFormat="1" applyFont="1" applyFill="1" applyBorder="1"/>
    <xf numFmtId="167" fontId="60" fillId="0" borderId="0" xfId="1" applyNumberFormat="1" applyFont="1" applyBorder="1" applyAlignment="1" applyProtection="1">
      <alignment horizontal="left" vertical="top"/>
    </xf>
    <xf numFmtId="167" fontId="61" fillId="0" borderId="0" xfId="1" applyNumberFormat="1" applyFont="1" applyAlignment="1" applyProtection="1"/>
    <xf numFmtId="0" fontId="62" fillId="0" borderId="0" xfId="2" applyFont="1"/>
    <xf numFmtId="167" fontId="59" fillId="0" borderId="0" xfId="1" applyNumberFormat="1" applyFont="1" applyBorder="1" applyAlignment="1" applyProtection="1">
      <alignment horizontal="left" vertical="top"/>
    </xf>
    <xf numFmtId="3" fontId="33" fillId="0" borderId="0" xfId="0" applyNumberFormat="1" applyFont="1" applyAlignment="1">
      <alignment horizontal="right"/>
    </xf>
    <xf numFmtId="3" fontId="33" fillId="0" borderId="10" xfId="0" applyNumberFormat="1" applyFont="1" applyBorder="1" applyAlignment="1">
      <alignment horizontal="right"/>
    </xf>
    <xf numFmtId="167" fontId="33" fillId="0" borderId="0" xfId="0" applyFont="1" applyAlignment="1">
      <alignment horizontal="right"/>
    </xf>
    <xf numFmtId="14" fontId="33" fillId="0" borderId="0" xfId="0" applyNumberFormat="1" applyFont="1" applyAlignment="1">
      <alignment horizontal="right"/>
    </xf>
    <xf numFmtId="169" fontId="33" fillId="0" borderId="0" xfId="0" applyNumberFormat="1" applyFont="1" applyAlignment="1">
      <alignment horizontal="right"/>
    </xf>
    <xf numFmtId="167" fontId="33" fillId="0" borderId="10" xfId="0" applyFont="1" applyBorder="1" applyAlignment="1">
      <alignment horizontal="right"/>
    </xf>
    <xf numFmtId="14" fontId="33" fillId="0" borderId="10" xfId="0" applyNumberFormat="1" applyFont="1" applyBorder="1" applyAlignment="1">
      <alignment horizontal="right"/>
    </xf>
    <xf numFmtId="169" fontId="33" fillId="0" borderId="10" xfId="47" applyNumberFormat="1" applyFont="1" applyBorder="1" applyAlignment="1">
      <alignment horizontal="right"/>
    </xf>
    <xf numFmtId="0" fontId="43" fillId="0" borderId="0" xfId="2" applyFont="1"/>
    <xf numFmtId="167" fontId="31" fillId="0" borderId="0" xfId="0" applyFont="1"/>
    <xf numFmtId="174" fontId="42" fillId="0" borderId="0" xfId="57" applyNumberFormat="1" applyFont="1" applyFill="1" applyAlignment="1">
      <alignment horizontal="right" vertical="center" wrapText="1"/>
    </xf>
    <xf numFmtId="174" fontId="42" fillId="0" borderId="10" xfId="57" applyNumberFormat="1" applyFont="1" applyFill="1" applyBorder="1" applyAlignment="1">
      <alignment horizontal="right" vertical="center" wrapText="1"/>
    </xf>
    <xf numFmtId="174" fontId="41" fillId="0" borderId="0" xfId="57" applyNumberFormat="1" applyFont="1" applyFill="1" applyAlignment="1">
      <alignment horizontal="right" vertical="center" wrapText="1"/>
    </xf>
    <xf numFmtId="172" fontId="33" fillId="0" borderId="10" xfId="57" applyNumberFormat="1" applyFont="1" applyFill="1" applyBorder="1"/>
    <xf numFmtId="169" fontId="56" fillId="0" borderId="0" xfId="47" applyNumberFormat="1" applyFont="1" applyFill="1" applyBorder="1"/>
    <xf numFmtId="172" fontId="55" fillId="0" borderId="0" xfId="57" applyNumberFormat="1" applyFont="1" applyFill="1" applyBorder="1"/>
    <xf numFmtId="167" fontId="33" fillId="0" borderId="0" xfId="0" applyFont="1" applyAlignment="1">
      <alignment horizontal="left" vertical="center"/>
    </xf>
    <xf numFmtId="167" fontId="43" fillId="0" borderId="12" xfId="0" applyFont="1" applyBorder="1" applyAlignment="1">
      <alignment horizontal="left" vertical="center"/>
    </xf>
    <xf numFmtId="167" fontId="46" fillId="0" borderId="0" xfId="0" applyFont="1" applyAlignment="1">
      <alignment wrapText="1"/>
    </xf>
    <xf numFmtId="172" fontId="46" fillId="0" borderId="0" xfId="57" applyNumberFormat="1" applyFont="1" applyFill="1" applyAlignment="1">
      <alignment wrapText="1"/>
    </xf>
    <xf numFmtId="167" fontId="46" fillId="0" borderId="10" xfId="0" applyFont="1" applyBorder="1" applyAlignment="1">
      <alignment wrapText="1"/>
    </xf>
    <xf numFmtId="172" fontId="46" fillId="0" borderId="10" xfId="57" applyNumberFormat="1" applyFont="1" applyFill="1" applyBorder="1" applyAlignment="1">
      <alignment wrapText="1"/>
    </xf>
    <xf numFmtId="1" fontId="43" fillId="0" borderId="0" xfId="0" applyNumberFormat="1" applyFont="1" applyAlignment="1">
      <alignment horizontal="center" vertical="center"/>
    </xf>
    <xf numFmtId="172" fontId="33" fillId="0" borderId="0" xfId="57" applyNumberFormat="1" applyFont="1" applyFill="1" applyBorder="1"/>
    <xf numFmtId="172" fontId="46" fillId="0" borderId="0" xfId="57" applyNumberFormat="1" applyFont="1" applyFill="1" applyBorder="1" applyAlignment="1">
      <alignment wrapText="1"/>
    </xf>
    <xf numFmtId="9" fontId="33" fillId="0" borderId="0" xfId="47" applyFont="1" applyFill="1" applyBorder="1" applyAlignment="1">
      <alignment horizontal="right" vertical="center"/>
    </xf>
    <xf numFmtId="172" fontId="58" fillId="0" borderId="0" xfId="57" applyNumberFormat="1" applyFont="1" applyFill="1" applyBorder="1"/>
    <xf numFmtId="169" fontId="56" fillId="0" borderId="0" xfId="47" applyNumberFormat="1" applyFont="1" applyBorder="1"/>
    <xf numFmtId="172" fontId="43" fillId="0" borderId="0" xfId="57" applyNumberFormat="1" applyFont="1" applyFill="1" applyBorder="1"/>
    <xf numFmtId="172" fontId="43" fillId="0" borderId="12" xfId="57" applyNumberFormat="1" applyFont="1" applyFill="1" applyBorder="1" applyAlignment="1">
      <alignment wrapText="1"/>
    </xf>
    <xf numFmtId="173" fontId="43" fillId="0" borderId="0" xfId="57" applyNumberFormat="1" applyFont="1" applyFill="1" applyBorder="1"/>
    <xf numFmtId="173" fontId="46" fillId="0" borderId="0" xfId="57" applyNumberFormat="1" applyFont="1" applyFill="1" applyAlignment="1">
      <alignment wrapText="1"/>
    </xf>
    <xf numFmtId="173" fontId="46" fillId="0" borderId="10" xfId="57" applyNumberFormat="1" applyFont="1" applyFill="1" applyBorder="1" applyAlignment="1">
      <alignment wrapText="1"/>
    </xf>
    <xf numFmtId="173" fontId="43" fillId="0" borderId="12" xfId="57" applyNumberFormat="1" applyFont="1" applyFill="1" applyBorder="1"/>
    <xf numFmtId="0" fontId="40" fillId="0" borderId="14" xfId="70" applyFont="1" applyBorder="1" applyAlignment="1">
      <alignment vertical="top"/>
    </xf>
    <xf numFmtId="174" fontId="40" fillId="0" borderId="14" xfId="57" applyNumberFormat="1" applyFont="1" applyBorder="1" applyAlignment="1">
      <alignment horizontal="right" vertical="center"/>
    </xf>
    <xf numFmtId="173" fontId="46" fillId="0" borderId="0" xfId="57" applyNumberFormat="1" applyFont="1" applyFill="1" applyBorder="1" applyAlignment="1">
      <alignment wrapText="1"/>
    </xf>
    <xf numFmtId="172" fontId="43" fillId="0" borderId="0" xfId="57" applyNumberFormat="1" applyFont="1" applyFill="1" applyBorder="1" applyAlignment="1">
      <alignment wrapText="1"/>
    </xf>
    <xf numFmtId="167" fontId="25" fillId="0" borderId="0" xfId="0" applyFont="1"/>
    <xf numFmtId="174" fontId="29" fillId="0" borderId="0" xfId="2" applyNumberFormat="1" applyFont="1"/>
    <xf numFmtId="9" fontId="25" fillId="0" borderId="0" xfId="47" applyFont="1"/>
    <xf numFmtId="0" fontId="39" fillId="0" borderId="0" xfId="69" applyAlignment="1">
      <alignment horizontal="right" vertical="top"/>
    </xf>
    <xf numFmtId="174" fontId="41" fillId="0" borderId="10" xfId="57" applyNumberFormat="1" applyFont="1" applyFill="1" applyBorder="1" applyAlignment="1">
      <alignment horizontal="right" vertical="center" wrapText="1"/>
    </xf>
    <xf numFmtId="174" fontId="40" fillId="0" borderId="0" xfId="57" applyNumberFormat="1" applyFont="1" applyFill="1" applyBorder="1" applyAlignment="1">
      <alignment horizontal="right" vertical="center"/>
    </xf>
    <xf numFmtId="167" fontId="43" fillId="0" borderId="0" xfId="0" applyFont="1" applyAlignment="1">
      <alignment horizontal="right" vertical="center"/>
    </xf>
    <xf numFmtId="9" fontId="43" fillId="0" borderId="0" xfId="47" applyFont="1" applyFill="1" applyBorder="1"/>
    <xf numFmtId="167" fontId="46" fillId="0" borderId="0" xfId="0" applyFont="1" applyAlignment="1">
      <alignment horizontal="right"/>
    </xf>
    <xf numFmtId="9" fontId="46" fillId="0" borderId="0" xfId="47" applyFont="1" applyFill="1" applyBorder="1" applyAlignment="1">
      <alignment wrapText="1"/>
    </xf>
    <xf numFmtId="172" fontId="41" fillId="0" borderId="0" xfId="57" applyNumberFormat="1" applyFont="1" applyFill="1" applyAlignment="1">
      <alignment horizontal="right" vertical="top" wrapText="1"/>
    </xf>
    <xf numFmtId="172" fontId="41" fillId="0" borderId="0" xfId="57" applyNumberFormat="1" applyFont="1" applyAlignment="1">
      <alignment horizontal="right" vertical="top" wrapText="1"/>
    </xf>
    <xf numFmtId="172" fontId="41" fillId="0" borderId="11" xfId="57" applyNumberFormat="1" applyFont="1" applyFill="1" applyBorder="1" applyAlignment="1">
      <alignment horizontal="right" vertical="top" wrapText="1"/>
    </xf>
    <xf numFmtId="172" fontId="41" fillId="0" borderId="11" xfId="57" applyNumberFormat="1" applyFont="1" applyBorder="1" applyAlignment="1">
      <alignment horizontal="right" vertical="top" wrapText="1"/>
    </xf>
    <xf numFmtId="172" fontId="40" fillId="0" borderId="0" xfId="57" applyNumberFormat="1" applyFont="1" applyFill="1" applyAlignment="1">
      <alignment horizontal="right" vertical="top" wrapText="1"/>
    </xf>
    <xf numFmtId="172" fontId="40" fillId="0" borderId="0" xfId="57" applyNumberFormat="1" applyFont="1" applyAlignment="1">
      <alignment horizontal="right" vertical="top" wrapText="1"/>
    </xf>
    <xf numFmtId="172" fontId="41" fillId="0" borderId="0" xfId="57" applyNumberFormat="1" applyFont="1" applyFill="1" applyAlignment="1">
      <alignment vertical="top" wrapText="1"/>
    </xf>
    <xf numFmtId="172" fontId="41" fillId="0" borderId="0" xfId="57" applyNumberFormat="1" applyFont="1" applyAlignment="1">
      <alignment vertical="top" wrapText="1"/>
    </xf>
    <xf numFmtId="0" fontId="33" fillId="0" borderId="0" xfId="69" applyFont="1" applyAlignment="1">
      <alignment vertical="center" wrapText="1"/>
    </xf>
    <xf numFmtId="0" fontId="41" fillId="0" borderId="0" xfId="70" applyFont="1" applyAlignment="1">
      <alignment vertical="top" wrapText="1"/>
    </xf>
    <xf numFmtId="174" fontId="41" fillId="0" borderId="0" xfId="57" applyNumberFormat="1" applyFont="1" applyBorder="1" applyAlignment="1">
      <alignment horizontal="right" vertical="center"/>
    </xf>
    <xf numFmtId="0" fontId="41" fillId="0" borderId="10" xfId="70" applyFont="1" applyBorder="1" applyAlignment="1">
      <alignment vertical="top" wrapText="1"/>
    </xf>
    <xf numFmtId="167" fontId="74" fillId="0" borderId="14" xfId="63" applyFont="1" applyFill="1" applyBorder="1" applyAlignment="1">
      <alignment horizontal="right"/>
    </xf>
    <xf numFmtId="172" fontId="74" fillId="0" borderId="14" xfId="57" applyNumberFormat="1" applyFont="1" applyFill="1" applyBorder="1"/>
    <xf numFmtId="167" fontId="74" fillId="0" borderId="10" xfId="63" applyFont="1" applyFill="1" applyBorder="1" applyAlignment="1">
      <alignment horizontal="right"/>
    </xf>
    <xf numFmtId="172" fontId="74" fillId="0" borderId="10" xfId="57" applyNumberFormat="1" applyFont="1" applyFill="1" applyBorder="1"/>
    <xf numFmtId="9" fontId="33" fillId="0" borderId="0" xfId="47" applyFont="1" applyFill="1" applyBorder="1"/>
    <xf numFmtId="167" fontId="28" fillId="0" borderId="0" xfId="1" applyNumberFormat="1" applyFont="1" applyFill="1" applyAlignment="1" applyProtection="1"/>
    <xf numFmtId="0" fontId="41" fillId="0" borderId="0" xfId="69" applyFont="1" applyAlignment="1">
      <alignment vertical="center"/>
    </xf>
    <xf numFmtId="172" fontId="33" fillId="0" borderId="0" xfId="57" applyNumberFormat="1" applyFont="1"/>
    <xf numFmtId="172" fontId="33" fillId="0" borderId="10" xfId="57" applyNumberFormat="1" applyFont="1" applyBorder="1"/>
    <xf numFmtId="172" fontId="41" fillId="0" borderId="0" xfId="57" applyNumberFormat="1" applyFont="1" applyAlignment="1">
      <alignment horizontal="right" vertical="center" wrapText="1"/>
    </xf>
    <xf numFmtId="172" fontId="41" fillId="0" borderId="0" xfId="57" applyNumberFormat="1" applyFont="1" applyFill="1" applyAlignment="1">
      <alignment horizontal="right" vertical="center" wrapText="1"/>
    </xf>
    <xf numFmtId="172" fontId="41" fillId="0" borderId="11" xfId="57" applyNumberFormat="1" applyFont="1" applyBorder="1" applyAlignment="1">
      <alignment horizontal="right" vertical="center" wrapText="1"/>
    </xf>
    <xf numFmtId="172" fontId="41" fillId="0" borderId="11" xfId="57" applyNumberFormat="1" applyFont="1" applyFill="1" applyBorder="1" applyAlignment="1">
      <alignment horizontal="right" vertical="center" wrapText="1"/>
    </xf>
  </cellXfs>
  <cellStyles count="141">
    <cellStyle name="20% — акцент1" xfId="21" builtinId="30" customBuiltin="1"/>
    <cellStyle name="20% — акцент1 2" xfId="100" xr:uid="{7A01B433-5F0F-42E2-91EC-167F149EC6D7}"/>
    <cellStyle name="20% — акцент2" xfId="25" builtinId="34" customBuiltin="1"/>
    <cellStyle name="20% — акцент2 2" xfId="104" xr:uid="{3E7255CB-16E2-4699-A385-F02D41D86DD7}"/>
    <cellStyle name="20% — акцент3" xfId="29" builtinId="38" customBuiltin="1"/>
    <cellStyle name="20% — акцент3 2" xfId="108" xr:uid="{681BD5A2-199B-4750-9A40-F7CE05616D76}"/>
    <cellStyle name="20% — акцент4" xfId="33" builtinId="42" customBuiltin="1"/>
    <cellStyle name="20% — акцент4 2" xfId="112" xr:uid="{221308E3-2068-4FB3-A35C-3526D54F5728}"/>
    <cellStyle name="20% — акцент5" xfId="37" builtinId="46" customBuiltin="1"/>
    <cellStyle name="20% — акцент5 2" xfId="116" xr:uid="{DE8B538B-55B6-4574-9388-2AFAFD15DCEC}"/>
    <cellStyle name="20% — акцент6" xfId="41" builtinId="50" customBuiltin="1"/>
    <cellStyle name="20% — акцент6 2" xfId="120" xr:uid="{E33014DC-2DA0-4BE9-904B-AC1670E478F1}"/>
    <cellStyle name="40% — акцент1" xfId="22" builtinId="31" customBuiltin="1"/>
    <cellStyle name="40% — акцент1 2" xfId="101" xr:uid="{6F523633-B514-4675-8CB2-6AA676585A61}"/>
    <cellStyle name="40% — акцент2" xfId="26" builtinId="35" customBuiltin="1"/>
    <cellStyle name="40% — акцент2 2" xfId="105" xr:uid="{19D7238A-44BE-4DC8-A539-5B68E18D075B}"/>
    <cellStyle name="40% — акцент3" xfId="30" builtinId="39" customBuiltin="1"/>
    <cellStyle name="40% — акцент3 2" xfId="109" xr:uid="{EF9AA46E-2CE2-4658-84F2-0AD0068AD443}"/>
    <cellStyle name="40% — акцент4" xfId="34" builtinId="43" customBuiltin="1"/>
    <cellStyle name="40% — акцент4 2" xfId="113" xr:uid="{DDC2D911-5F6E-41CA-8F38-EA5CA5A08ED3}"/>
    <cellStyle name="40% — акцент5" xfId="38" builtinId="47" customBuiltin="1"/>
    <cellStyle name="40% — акцент5 2" xfId="117" xr:uid="{28CD759B-DE39-4D0B-8535-C98F205A1F0C}"/>
    <cellStyle name="40% — акцент6" xfId="42" builtinId="51" customBuiltin="1"/>
    <cellStyle name="40% — акцент6 2" xfId="121" xr:uid="{DE50D9B4-366B-4A1D-AA5B-2A3041F148D1}"/>
    <cellStyle name="60% — акцент1" xfId="23" builtinId="32" customBuiltin="1"/>
    <cellStyle name="60% — акцент1 2" xfId="102" xr:uid="{699B7206-82EE-4D39-AC08-AB8ECB975D3E}"/>
    <cellStyle name="60% — акцент2" xfId="27" builtinId="36" customBuiltin="1"/>
    <cellStyle name="60% — акцент2 2" xfId="106" xr:uid="{423C3A6A-C974-4435-A6C3-1EFA3206B3D0}"/>
    <cellStyle name="60% — акцент3" xfId="31" builtinId="40" customBuiltin="1"/>
    <cellStyle name="60% — акцент3 2" xfId="110" xr:uid="{89B1A01E-4C37-42A3-957C-EAEFCB2F305E}"/>
    <cellStyle name="60% — акцент4" xfId="35" builtinId="44" customBuiltin="1"/>
    <cellStyle name="60% — акцент4 2" xfId="114" xr:uid="{B6B8BBF9-DD67-4E40-AAD9-F727EBA53214}"/>
    <cellStyle name="60% — акцент5" xfId="39" builtinId="48" customBuiltin="1"/>
    <cellStyle name="60% — акцент5 2" xfId="118" xr:uid="{32BC455D-608A-4C7A-A678-A4757809EAD4}"/>
    <cellStyle name="60% — акцент6" xfId="43" builtinId="52" customBuiltin="1"/>
    <cellStyle name="60% — акцент6 2" xfId="122" xr:uid="{8673376E-A409-4A72-8DF8-3275653DF878}"/>
    <cellStyle name="Comma 2" xfId="77" xr:uid="{F5E5CE7D-84FB-4737-9E49-EF8435DD179E}"/>
    <cellStyle name="Comma 2 2" xfId="133" xr:uid="{BFDFE646-5375-451F-87DC-0279C7FDB99D}"/>
    <cellStyle name="Comma 2 7" xfId="58" xr:uid="{00000000-0005-0000-0000-000012000000}"/>
    <cellStyle name="Comma 2 7 2" xfId="65" xr:uid="{00000000-0005-0000-0000-000013000000}"/>
    <cellStyle name="Comma 2 7 2 2" xfId="68" xr:uid="{00000000-0005-0000-0000-000014000000}"/>
    <cellStyle name="Comma 2 7 2 2 2" xfId="129" xr:uid="{067A25C2-54D7-4F0E-A546-67C940E49FC7}"/>
    <cellStyle name="Comma 2 7 2 3" xfId="126" xr:uid="{C0B1D7BB-6462-41D3-927A-5814B5B87E50}"/>
    <cellStyle name="Comma 2 7 3" xfId="67" xr:uid="{00000000-0005-0000-0000-000015000000}"/>
    <cellStyle name="Comma 2 7 3 2" xfId="128" xr:uid="{107DC5F2-9872-4754-88E5-3B19E11B77E4}"/>
    <cellStyle name="Comma 2 7 4" xfId="124" xr:uid="{90EDA30B-211A-47DC-A550-E6F85A94F74E}"/>
    <cellStyle name="Comma 3" xfId="80" xr:uid="{7847012B-F02C-43CA-B238-89282874EFAD}"/>
    <cellStyle name="Comma 4" xfId="81" xr:uid="{C8F22215-202E-4D18-8D6E-8A7588F389FA}"/>
    <cellStyle name="Header" xfId="63" xr:uid="{00000000-0005-0000-0000-000016000000}"/>
    <cellStyle name="Normal 2" xfId="69" xr:uid="{2DFD8F46-9BE8-4EEA-A8A3-913CD6C610B0}"/>
    <cellStyle name="Normal 2 2" xfId="59" xr:uid="{00000000-0005-0000-0000-000017000000}"/>
    <cellStyle name="Normal 2 3" xfId="72" xr:uid="{4CD3DA7A-7DD5-44EE-AD4B-008925114C70}"/>
    <cellStyle name="Normal 2 4" xfId="130" xr:uid="{E2DE684E-E706-45D8-ADAE-2B1C8A8B7D3B}"/>
    <cellStyle name="Normal 2 7" xfId="70" xr:uid="{609D03EA-EC8A-44FB-A090-7A1131B344B9}"/>
    <cellStyle name="Normal 3" xfId="75" xr:uid="{AA711F7F-A990-4D12-91CF-4DA3481E29B9}"/>
    <cellStyle name="Normal 3 2" xfId="132" xr:uid="{4D5FE052-DFED-41B2-8618-985E82AA8AA2}"/>
    <cellStyle name="Normal 3 3" xfId="135" xr:uid="{2FD98D32-257E-4CFD-81FC-0CB45CC0EABF}"/>
    <cellStyle name="Normal_36.6 &amp; Veropharm model" xfId="60" xr:uid="{00000000-0005-0000-0000-000018000000}"/>
    <cellStyle name="Percent 2" xfId="61" xr:uid="{00000000-0005-0000-0000-00001A000000}"/>
    <cellStyle name="Percent 2 2" xfId="73" xr:uid="{BBBFE8A0-4E9E-4EAD-8CB1-9BD398E24ACC}"/>
    <cellStyle name="Percent 2 3" xfId="125" xr:uid="{A8E87D58-5528-44F4-A553-FFAEECAF1A8B}"/>
    <cellStyle name="Percent 3" xfId="78" xr:uid="{ABE0C725-3257-4E76-A994-7429B6720954}"/>
    <cellStyle name="Percent 3 2" xfId="134" xr:uid="{739F2572-250F-4451-BEDD-6F12BF931AC1}"/>
    <cellStyle name="Top pane format" xfId="136" xr:uid="{8373D07A-7483-4B47-9E49-4D8F01F146E5}"/>
    <cellStyle name="Акцент1" xfId="20" builtinId="29" customBuiltin="1"/>
    <cellStyle name="Акцент1 2" xfId="99" xr:uid="{00FA5B39-58DC-4A2B-9202-23031AF30FEF}"/>
    <cellStyle name="Акцент2" xfId="24" builtinId="33" customBuiltin="1"/>
    <cellStyle name="Акцент2 2" xfId="103" xr:uid="{BE17774F-9D31-4C2A-BFCA-718A6B68FA94}"/>
    <cellStyle name="Акцент3" xfId="28" builtinId="37" customBuiltin="1"/>
    <cellStyle name="Акцент3 2" xfId="107" xr:uid="{B1ABAF9A-775B-4468-A263-754CF658051C}"/>
    <cellStyle name="Акцент4" xfId="32" builtinId="41" customBuiltin="1"/>
    <cellStyle name="Акцент4 2" xfId="111" xr:uid="{3E4071E3-E2A0-47E3-9F6A-AABEFD236382}"/>
    <cellStyle name="Акцент5" xfId="36" builtinId="45" customBuiltin="1"/>
    <cellStyle name="Акцент5 2" xfId="115" xr:uid="{DEFE7349-9608-4102-A8B4-580865BBF89F}"/>
    <cellStyle name="Акцент6" xfId="40" builtinId="49" customBuiltin="1"/>
    <cellStyle name="Акцент6 2" xfId="119" xr:uid="{880719B4-FA1B-4B31-9D84-9EBF1AAA5FFF}"/>
    <cellStyle name="Ввод " xfId="11" builtinId="20" customBuiltin="1"/>
    <cellStyle name="Ввод  2" xfId="91" xr:uid="{E8A55DEF-2661-4079-ADCB-A08FD9E70160}"/>
    <cellStyle name="Вывод" xfId="12" builtinId="21" customBuiltin="1"/>
    <cellStyle name="Вывод 2" xfId="92" xr:uid="{5B0C3BA5-09C6-4C28-A921-907DA906EF68}"/>
    <cellStyle name="Вычисление" xfId="13" builtinId="22" customBuiltin="1"/>
    <cellStyle name="Вычисление 2" xfId="93" xr:uid="{C5CC6422-763D-483D-9BC1-BF7DAC2EA2D9}"/>
    <cellStyle name="Гиперссылка" xfId="1" builtinId="8"/>
    <cellStyle name="Гиперссылка 2" xfId="54" xr:uid="{00000000-0005-0000-0000-000025000000}"/>
    <cellStyle name="Заголовок 1" xfId="4" builtinId="16" customBuiltin="1"/>
    <cellStyle name="Заголовок 1 2" xfId="84" xr:uid="{934552A0-0AEB-4E9D-9CFA-2DA662191C53}"/>
    <cellStyle name="Заголовок 2" xfId="5" builtinId="17" customBuiltin="1"/>
    <cellStyle name="Заголовок 2 2" xfId="85" xr:uid="{96685952-C103-4462-B7CB-258D4B6C27AC}"/>
    <cellStyle name="Заголовок 3" xfId="6" builtinId="18" customBuiltin="1"/>
    <cellStyle name="Заголовок 3 2" xfId="86" xr:uid="{5351BDCF-C8A6-4A2B-80B7-F779C758E14B}"/>
    <cellStyle name="Заголовок 4" xfId="7" builtinId="19" customBuiltin="1"/>
    <cellStyle name="Заголовок 4 2" xfId="87" xr:uid="{BEF485E0-6A5E-4BCD-9EFF-532A0486FEFD}"/>
    <cellStyle name="Итог" xfId="19" builtinId="25" customBuiltin="1"/>
    <cellStyle name="Итог 2" xfId="98" xr:uid="{A1CBC138-8CF7-4582-A3EA-D52530045762}"/>
    <cellStyle name="Контрольная ячейка" xfId="15" builtinId="23" customBuiltin="1"/>
    <cellStyle name="Контрольная ячейка 2" xfId="95" xr:uid="{3BAB6316-C0A6-4AE7-A904-16CCDD76B15C}"/>
    <cellStyle name="Название" xfId="3" builtinId="15" customBuiltin="1"/>
    <cellStyle name="Название 2" xfId="83" xr:uid="{9F446842-8F72-4EEE-8948-E6B222ABB632}"/>
    <cellStyle name="Нейтральный" xfId="10" builtinId="28" customBuiltin="1"/>
    <cellStyle name="Нейтральный 2" xfId="90" xr:uid="{C8F69726-4124-412D-B8DE-E10221DAAE0D}"/>
    <cellStyle name="Обычный" xfId="0" builtinId="0" customBuiltin="1"/>
    <cellStyle name="Обычный 10" xfId="53" xr:uid="{00000000-0005-0000-0000-00002F000000}"/>
    <cellStyle name="Обычный 11" xfId="71" xr:uid="{14C6C583-62ED-4010-AA2D-9BB93D3264B7}"/>
    <cellStyle name="Обычный 12" xfId="82" xr:uid="{E4F6B791-6B23-435D-A5EA-60E1D5F085C4}"/>
    <cellStyle name="Обычный 13" xfId="79" xr:uid="{B03EFF40-48B6-4B6F-BC50-C134F2654BE1}"/>
    <cellStyle name="Обычный 14" xfId="131" xr:uid="{27399606-984A-4BF4-9A33-2E413AEDB6E2}"/>
    <cellStyle name="Обычный 15" xfId="137" xr:uid="{C80E9593-0706-4E30-8B90-ED8C4126B39B}"/>
    <cellStyle name="Обычный 16" xfId="138" xr:uid="{4F4839EF-86D1-4CFE-A17A-2A07139A6038}"/>
    <cellStyle name="Обычный 17" xfId="139" xr:uid="{BE0722F8-8F9B-459E-80AD-D0C6236C8C23}"/>
    <cellStyle name="Обычный 2" xfId="44" xr:uid="{00000000-0005-0000-0000-000030000000}"/>
    <cellStyle name="Обычный 2 2" xfId="76" xr:uid="{11FC169A-280F-4311-99CF-2FC4813129F0}"/>
    <cellStyle name="Обычный 2 3" xfId="123" xr:uid="{57D2691E-A3D7-461C-8961-3E5B4A09B762}"/>
    <cellStyle name="Обычный 3" xfId="48" xr:uid="{00000000-0005-0000-0000-000031000000}"/>
    <cellStyle name="Обычный 4" xfId="51" xr:uid="{00000000-0005-0000-0000-000032000000}"/>
    <cellStyle name="Обычный 5" xfId="50" xr:uid="{00000000-0005-0000-0000-000033000000}"/>
    <cellStyle name="Обычный 6" xfId="49" xr:uid="{00000000-0005-0000-0000-000034000000}"/>
    <cellStyle name="Обычный 6 2" xfId="140" xr:uid="{4BA4ACB9-ECEB-4E05-9053-48215AC6F9F1}"/>
    <cellStyle name="Обычный 7" xfId="45" xr:uid="{00000000-0005-0000-0000-000035000000}"/>
    <cellStyle name="Обычный 8" xfId="46" xr:uid="{00000000-0005-0000-0000-000036000000}"/>
    <cellStyle name="Обычный 9" xfId="52" xr:uid="{00000000-0005-0000-0000-000037000000}"/>
    <cellStyle name="Обычный_Website accounts&amp;ratios" xfId="2" xr:uid="{00000000-0005-0000-0000-000038000000}"/>
    <cellStyle name="Плохой" xfId="9" builtinId="27" customBuiltin="1"/>
    <cellStyle name="Плохой 2" xfId="89" xr:uid="{F3447E1D-035B-4E99-9C83-6D1DE612015D}"/>
    <cellStyle name="Пояснение" xfId="18" builtinId="53" customBuiltin="1"/>
    <cellStyle name="Пояснение 2" xfId="97" xr:uid="{851F748B-CA7F-4A07-9C97-92C262896211}"/>
    <cellStyle name="Примечание" xfId="17" builtinId="10" customBuiltin="1"/>
    <cellStyle name="Примечание 2" xfId="55" xr:uid="{00000000-0005-0000-0000-00003C000000}"/>
    <cellStyle name="Процентный" xfId="47" builtinId="5"/>
    <cellStyle name="Процентный 2" xfId="56" xr:uid="{00000000-0005-0000-0000-00003E000000}"/>
    <cellStyle name="Связанная ячейка" xfId="14" builtinId="24" customBuiltin="1"/>
    <cellStyle name="Связанная ячейка 2" xfId="94" xr:uid="{4B115897-977D-46BF-B58E-463D966AF2A5}"/>
    <cellStyle name="Текст предупреждения" xfId="16" builtinId="11" customBuiltin="1"/>
    <cellStyle name="Текст предупреждения 2" xfId="96" xr:uid="{9CE5FA95-AA34-476F-BEE6-C2A34D9520C5}"/>
    <cellStyle name="Финансовый" xfId="57" builtinId="3"/>
    <cellStyle name="Финансовый 161" xfId="62" xr:uid="{00000000-0005-0000-0000-000042000000}"/>
    <cellStyle name="Финансовый 2" xfId="64" xr:uid="{00000000-0005-0000-0000-000043000000}"/>
    <cellStyle name="Финансовый 3" xfId="66" xr:uid="{00000000-0005-0000-0000-000044000000}"/>
    <cellStyle name="Финансовый 3 2" xfId="127" xr:uid="{FDA18A93-0E9D-4A53-A85B-90986A9E534F}"/>
    <cellStyle name="Финансовый 4" xfId="74" xr:uid="{299E2DD3-8FB6-4253-AED1-F21D04DC6441}"/>
    <cellStyle name="Хороший" xfId="8" builtinId="26" customBuiltin="1"/>
    <cellStyle name="Хороший 2" xfId="88" xr:uid="{D98345D6-49DF-4C42-8467-050E54F2034F}"/>
  </cellStyles>
  <dxfs count="0"/>
  <tableStyles count="0" defaultTableStyle="TableStyleMedium9" defaultPivotStyle="PivotStyleLight16"/>
  <colors>
    <mruColors>
      <color rgb="FFD9D9D9"/>
      <color rgb="FFD5FFEA"/>
      <color rgb="FF99FF99"/>
      <color rgb="FF99FFCC"/>
      <color rgb="FFFFE1FF"/>
      <color rgb="FFFFCCFF"/>
      <color rgb="FF00FF00"/>
      <color rgb="FFE0001A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114300</xdr:rowOff>
    </xdr:from>
    <xdr:to>
      <xdr:col>1</xdr:col>
      <xdr:colOff>1762124</xdr:colOff>
      <xdr:row>5</xdr:row>
      <xdr:rowOff>32707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F87E588-CC13-6CD7-12DD-E677ED566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114300"/>
          <a:ext cx="1838325" cy="1013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2952750</xdr:colOff>
      <xdr:row>2</xdr:row>
      <xdr:rowOff>180975</xdr:rowOff>
    </xdr:from>
    <xdr:to>
      <xdr:col>1</xdr:col>
      <xdr:colOff>3886200</xdr:colOff>
      <xdr:row>3</xdr:row>
      <xdr:rowOff>228600</xdr:rowOff>
    </xdr:to>
    <xdr:sp macro="[0]!Translate_2" textlink="">
      <xdr:nvSpPr>
        <xdr:cNvPr id="6" name="Скругленный прямоугольник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381375" y="647700"/>
          <a:ext cx="933450" cy="2190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1" u="none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ENG</a:t>
          </a:r>
          <a:r>
            <a:rPr lang="en-US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↔ </a:t>
          </a:r>
          <a:r>
            <a:rPr lang="ru-RU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РУС</a:t>
          </a:r>
          <a:endParaRPr lang="ru-RU" sz="1000" b="1" i="1" u="none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cs-express.ru/profit/profile/9e148c22-a770-4f14-9fdc-acd5e5c0f3f6" TargetMode="External"/><Relationship Id="rId3" Type="http://schemas.openxmlformats.org/officeDocument/2006/relationships/hyperlink" Target="https://www.youtube.com/channel/UCoDHb16E36FMoTQBt9lzh5Q" TargetMode="External"/><Relationship Id="rId7" Type="http://schemas.openxmlformats.org/officeDocument/2006/relationships/hyperlink" Target="mailto:ir@ozonpharm.ru" TargetMode="External"/><Relationship Id="rId2" Type="http://schemas.openxmlformats.org/officeDocument/2006/relationships/hyperlink" Target="https://t.me/ozonfarma_ozon" TargetMode="External"/><Relationship Id="rId1" Type="http://schemas.openxmlformats.org/officeDocument/2006/relationships/hyperlink" Target="https://vk.com/ozon_pharmaceuticals" TargetMode="External"/><Relationship Id="rId6" Type="http://schemas.openxmlformats.org/officeDocument/2006/relationships/hyperlink" Target="https://ozonpharm.ru/" TargetMode="External"/><Relationship Id="rId5" Type="http://schemas.openxmlformats.org/officeDocument/2006/relationships/hyperlink" Target="https://www.tbank.ru/invest/social/profile/OZON_Pharmaceuticals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mart-lab.ru/company/ozon_pharmaceuticals/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>
    <tabColor rgb="FF0070C0"/>
  </sheetPr>
  <dimension ref="A1:G26"/>
  <sheetViews>
    <sheetView showGridLines="0" tabSelected="1" workbookViewId="0">
      <selection activeCell="D23" sqref="D23"/>
    </sheetView>
  </sheetViews>
  <sheetFormatPr defaultColWidth="9" defaultRowHeight="15.5"/>
  <cols>
    <col min="1" max="1" width="4.58203125" style="91" customWidth="1"/>
    <col min="2" max="2" width="42.58203125" style="91" customWidth="1"/>
    <col min="3" max="3" width="17" style="91" customWidth="1"/>
    <col min="4" max="4" width="24.08203125" style="91" customWidth="1"/>
    <col min="5" max="5" width="29.08203125" style="91" customWidth="1"/>
    <col min="6" max="6" width="9" style="92"/>
    <col min="7" max="7" width="21.33203125" style="91" customWidth="1"/>
    <col min="8" max="16384" width="9" style="91"/>
  </cols>
  <sheetData>
    <row r="1" spans="1:7" ht="18" customHeight="1"/>
    <row r="2" spans="1:7" ht="21">
      <c r="C2" s="9"/>
      <c r="D2" s="93"/>
      <c r="G2" s="94"/>
    </row>
    <row r="3" spans="1:7">
      <c r="B3" s="95"/>
      <c r="C3" s="96"/>
      <c r="D3" s="10"/>
    </row>
    <row r="4" spans="1:7">
      <c r="B4" s="95"/>
      <c r="C4" s="96"/>
      <c r="D4" s="10"/>
    </row>
    <row r="5" spans="1:7">
      <c r="B5" s="95"/>
      <c r="C5" s="96"/>
      <c r="D5" s="10"/>
    </row>
    <row r="6" spans="1:7" s="97" customFormat="1" ht="14.5"/>
    <row r="7" spans="1:7" s="103" customFormat="1"/>
    <row r="8" spans="1:7">
      <c r="B8" s="151"/>
    </row>
    <row r="9" spans="1:7" s="105" customFormat="1">
      <c r="A9" s="98"/>
      <c r="B9" s="151" t="s">
        <v>144</v>
      </c>
      <c r="C9" s="151" t="s">
        <v>138</v>
      </c>
      <c r="D9" s="99"/>
      <c r="E9" s="104"/>
      <c r="G9" s="106"/>
    </row>
    <row r="10" spans="1:7" s="105" customFormat="1">
      <c r="A10" s="98"/>
      <c r="B10" s="151"/>
      <c r="C10" s="99"/>
      <c r="D10" s="99"/>
      <c r="G10" s="107"/>
    </row>
    <row r="11" spans="1:7" s="105" customFormat="1">
      <c r="A11" s="98"/>
      <c r="B11" s="151" t="s">
        <v>145</v>
      </c>
      <c r="C11" s="151" t="s">
        <v>128</v>
      </c>
      <c r="D11" s="99"/>
      <c r="E11" s="108"/>
      <c r="G11" s="106"/>
    </row>
    <row r="12" spans="1:7" s="105" customFormat="1">
      <c r="A12" s="98"/>
      <c r="B12" s="151"/>
      <c r="C12" s="100"/>
      <c r="D12" s="97"/>
      <c r="E12" s="108"/>
      <c r="G12" s="107"/>
    </row>
    <row r="13" spans="1:7" s="105" customFormat="1">
      <c r="A13" s="98"/>
      <c r="B13" s="151" t="s">
        <v>146</v>
      </c>
      <c r="C13" s="151" t="s">
        <v>129</v>
      </c>
      <c r="D13" s="97"/>
      <c r="E13" s="106"/>
      <c r="G13" s="106"/>
    </row>
    <row r="14" spans="1:7" s="73" customFormat="1" ht="14.5">
      <c r="A14" s="101"/>
      <c r="B14" s="97"/>
      <c r="C14" s="97"/>
      <c r="D14" s="97"/>
    </row>
    <row r="15" spans="1:7" s="7" customFormat="1">
      <c r="A15" s="102"/>
      <c r="B15" s="148" t="s">
        <v>130</v>
      </c>
      <c r="C15" s="97"/>
      <c r="D15" s="97"/>
    </row>
    <row r="16" spans="1:7" s="7" customFormat="1">
      <c r="B16" s="149" t="s">
        <v>133</v>
      </c>
    </row>
    <row r="17" spans="2:2" s="7" customFormat="1">
      <c r="B17" s="149" t="s">
        <v>135</v>
      </c>
    </row>
    <row r="18" spans="2:2">
      <c r="B18" s="149" t="s">
        <v>134</v>
      </c>
    </row>
    <row r="19" spans="2:2">
      <c r="B19" s="149" t="s">
        <v>176</v>
      </c>
    </row>
    <row r="20" spans="2:2">
      <c r="B20" s="149" t="s">
        <v>175</v>
      </c>
    </row>
    <row r="21" spans="2:2">
      <c r="B21" s="149" t="s">
        <v>177</v>
      </c>
    </row>
    <row r="22" spans="2:2">
      <c r="B22" s="149" t="s">
        <v>131</v>
      </c>
    </row>
    <row r="23" spans="2:2">
      <c r="B23" s="149" t="s">
        <v>132</v>
      </c>
    </row>
    <row r="25" spans="2:2">
      <c r="B25" s="148" t="s">
        <v>140</v>
      </c>
    </row>
    <row r="26" spans="2:2">
      <c r="B26" s="149" t="s">
        <v>141</v>
      </c>
    </row>
  </sheetData>
  <hyperlinks>
    <hyperlink ref="B9" location="BS!A1" display="&gt;&gt; Баланс (BS)" xr:uid="{00000000-0004-0000-0000-000004000000}"/>
    <hyperlink ref="B11" location="PL!A1" display="&gt;&gt; Отчет о прибылях и убытках (PL)" xr:uid="{00000000-0004-0000-0000-000005000000}"/>
    <hyperlink ref="B13" location="CF!A1" display="&gt;&gt; Отчет о движении денежных средств (CF)" xr:uid="{00000000-0004-0000-0000-000006000000}"/>
    <hyperlink ref="C11" location="Долг!A1" display="&gt;&gt;  Долговая нагрузка" xr:uid="{00000000-0004-0000-0000-000007000000}"/>
    <hyperlink ref="C13" location="Облигации!A1" display="&gt;&gt; Облигации" xr:uid="{00000000-0004-0000-0000-000008000000}"/>
    <hyperlink ref="C9" location="'Операционные результаты'!A1" display="&gt;&gt; Операционные результаты" xr:uid="{00000000-0004-0000-0000-00000A000000}"/>
    <hyperlink ref="B22" r:id="rId1" xr:uid="{1DC875A3-7CB5-4F9F-BDA2-4175E8EBDBD4}"/>
    <hyperlink ref="B17" r:id="rId2" xr:uid="{194AEF2A-6D39-449E-A91E-E9FCC7C598DC}"/>
    <hyperlink ref="B23" r:id="rId3" xr:uid="{E38A89B3-536F-4EB7-9A07-1B4F659DF8AF}"/>
    <hyperlink ref="B18" r:id="rId4" xr:uid="{A29EA481-321B-4D36-A882-BFD8000E5CA9}"/>
    <hyperlink ref="B19" r:id="rId5" display="Pulse" xr:uid="{996D9E86-5F32-4F7A-AE79-F1C598F06E68}"/>
    <hyperlink ref="B16" r:id="rId6" xr:uid="{9FB10A41-86C7-4DE8-B78F-C79286A15928}"/>
    <hyperlink ref="B26" r:id="rId7" xr:uid="{90E1EC25-C081-47DF-85BC-F6B5CC295521}"/>
    <hyperlink ref="B20" r:id="rId8" xr:uid="{3213442F-4C5A-4663-8A7F-2174283FBD9B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3" tint="0.79998168889431442"/>
  </sheetPr>
  <dimension ref="B2:K88"/>
  <sheetViews>
    <sheetView showGridLines="0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E11" sqref="E11"/>
    </sheetView>
  </sheetViews>
  <sheetFormatPr defaultColWidth="9" defaultRowHeight="15.5"/>
  <cols>
    <col min="1" max="1" width="5.58203125" style="1" customWidth="1"/>
    <col min="2" max="2" width="34.5" style="1" customWidth="1"/>
    <col min="3" max="6" width="14.83203125" style="1" customWidth="1"/>
    <col min="10" max="10" width="9" style="1"/>
    <col min="12" max="16384" width="9" style="1"/>
  </cols>
  <sheetData>
    <row r="2" spans="2:11" ht="18.5">
      <c r="B2" s="13" t="s">
        <v>1</v>
      </c>
    </row>
    <row r="4" spans="2:11">
      <c r="B4" s="150" t="s">
        <v>139</v>
      </c>
    </row>
    <row r="5" spans="2:11" s="5" customFormat="1" ht="13">
      <c r="B5" s="12"/>
      <c r="E5" s="8" t="s">
        <v>179</v>
      </c>
      <c r="F5" s="8"/>
    </row>
    <row r="6" spans="2:11">
      <c r="B6" s="160" t="s">
        <v>196</v>
      </c>
      <c r="C6" s="18" t="s">
        <v>149</v>
      </c>
      <c r="D6" s="18" t="s">
        <v>151</v>
      </c>
      <c r="E6" s="18" t="s">
        <v>150</v>
      </c>
      <c r="F6" s="18" t="s">
        <v>186</v>
      </c>
    </row>
    <row r="7" spans="2:11">
      <c r="B7" s="19" t="s">
        <v>2</v>
      </c>
      <c r="C7" s="20"/>
      <c r="D7" s="18"/>
      <c r="E7" s="20"/>
      <c r="F7" s="20"/>
    </row>
    <row r="8" spans="2:11">
      <c r="B8" s="19"/>
      <c r="C8" s="21"/>
      <c r="D8" s="21"/>
      <c r="E8" s="21"/>
      <c r="F8" s="21"/>
    </row>
    <row r="9" spans="2:11">
      <c r="B9" s="19" t="s">
        <v>3</v>
      </c>
      <c r="C9" s="21"/>
      <c r="D9" s="21"/>
      <c r="E9" s="21"/>
      <c r="F9" s="21"/>
    </row>
    <row r="10" spans="2:11">
      <c r="B10" s="22" t="s">
        <v>4</v>
      </c>
      <c r="C10" s="200">
        <v>4857.857</v>
      </c>
      <c r="D10" s="201">
        <v>5109.7700000000004</v>
      </c>
      <c r="E10" s="201">
        <v>4923.8019999999997</v>
      </c>
      <c r="F10" s="201">
        <v>9809.3084849999996</v>
      </c>
      <c r="K10" s="1"/>
    </row>
    <row r="11" spans="2:11">
      <c r="B11" s="22" t="s">
        <v>5</v>
      </c>
      <c r="C11" s="200">
        <v>4161.8059999999996</v>
      </c>
      <c r="D11" s="201">
        <v>3850.444</v>
      </c>
      <c r="E11" s="201">
        <v>3104.1619999999998</v>
      </c>
      <c r="F11" s="201">
        <v>109.16901200000001</v>
      </c>
      <c r="K11" s="1"/>
    </row>
    <row r="12" spans="2:11">
      <c r="B12" s="22" t="s">
        <v>6</v>
      </c>
      <c r="C12" s="200">
        <v>1075.884</v>
      </c>
      <c r="D12" s="201">
        <v>881.96100000000001</v>
      </c>
      <c r="E12" s="201">
        <v>1396.8009999999999</v>
      </c>
      <c r="F12" s="201">
        <v>0</v>
      </c>
      <c r="K12" s="1"/>
    </row>
    <row r="13" spans="2:11">
      <c r="B13" s="22" t="s">
        <v>7</v>
      </c>
      <c r="C13" s="200">
        <v>104.321</v>
      </c>
      <c r="D13" s="201">
        <v>207.92400000000001</v>
      </c>
      <c r="E13" s="201">
        <v>286.05700000000002</v>
      </c>
      <c r="F13" s="201">
        <v>6797.0828229999997</v>
      </c>
      <c r="K13" s="1"/>
    </row>
    <row r="14" spans="2:11">
      <c r="B14" s="22" t="s">
        <v>8</v>
      </c>
      <c r="C14" s="200">
        <v>54.978000000000002</v>
      </c>
      <c r="D14" s="201">
        <v>9.4809999999999999</v>
      </c>
      <c r="E14" s="201">
        <v>55.281999999999996</v>
      </c>
      <c r="F14" s="201">
        <v>17.396926000000001</v>
      </c>
      <c r="K14" s="1"/>
    </row>
    <row r="15" spans="2:11">
      <c r="B15" s="22" t="s">
        <v>9</v>
      </c>
      <c r="C15" s="200">
        <v>264.53100000000001</v>
      </c>
      <c r="D15" s="201">
        <v>256.58600000000001</v>
      </c>
      <c r="E15" s="201">
        <v>420.78300000000002</v>
      </c>
      <c r="F15" s="201">
        <v>801.46094400000004</v>
      </c>
      <c r="K15" s="1"/>
    </row>
    <row r="16" spans="2:11">
      <c r="B16" s="22" t="s">
        <v>148</v>
      </c>
      <c r="C16" s="200">
        <v>0</v>
      </c>
      <c r="D16" s="201">
        <v>0</v>
      </c>
      <c r="E16" s="201">
        <v>0</v>
      </c>
      <c r="F16" s="201">
        <v>73.792183999999992</v>
      </c>
      <c r="K16" s="1"/>
    </row>
    <row r="17" spans="2:11">
      <c r="B17" s="22" t="s">
        <v>10</v>
      </c>
      <c r="C17" s="200">
        <v>34.607999999999997</v>
      </c>
      <c r="D17" s="201">
        <v>235.09200000000001</v>
      </c>
      <c r="E17" s="201">
        <v>819.5114727701</v>
      </c>
      <c r="F17" s="201">
        <v>425</v>
      </c>
      <c r="K17" s="1"/>
    </row>
    <row r="18" spans="2:11" ht="16" thickBot="1">
      <c r="B18" s="23"/>
      <c r="C18" s="202"/>
      <c r="D18" s="203"/>
      <c r="E18" s="203"/>
      <c r="F18" s="203"/>
    </row>
    <row r="19" spans="2:11">
      <c r="B19" s="22"/>
      <c r="C19" s="200"/>
      <c r="D19" s="201"/>
      <c r="E19" s="201"/>
      <c r="F19" s="201"/>
    </row>
    <row r="20" spans="2:11">
      <c r="B20" s="19" t="s">
        <v>11</v>
      </c>
      <c r="C20" s="204">
        <v>10553.985000000001</v>
      </c>
      <c r="D20" s="205">
        <v>10551.258</v>
      </c>
      <c r="E20" s="205">
        <v>11006.398472770101</v>
      </c>
      <c r="F20" s="205">
        <v>18033</v>
      </c>
      <c r="K20" s="1"/>
    </row>
    <row r="21" spans="2:11" ht="16" thickBot="1">
      <c r="B21" s="24"/>
      <c r="C21" s="202"/>
      <c r="D21" s="203"/>
      <c r="E21" s="203"/>
      <c r="F21" s="203"/>
    </row>
    <row r="22" spans="2:11">
      <c r="B22" s="22"/>
      <c r="C22" s="200"/>
      <c r="D22" s="201"/>
      <c r="E22" s="201"/>
      <c r="F22" s="201"/>
    </row>
    <row r="23" spans="2:11">
      <c r="B23" s="19" t="s">
        <v>12</v>
      </c>
      <c r="C23" s="200"/>
      <c r="D23" s="201"/>
      <c r="E23" s="201"/>
      <c r="F23" s="201"/>
    </row>
    <row r="24" spans="2:11">
      <c r="B24" s="22" t="s">
        <v>13</v>
      </c>
      <c r="C24" s="200">
        <v>7568.4570000000003</v>
      </c>
      <c r="D24" s="201">
        <v>11353.938</v>
      </c>
      <c r="E24" s="201">
        <v>11111.406000000001</v>
      </c>
      <c r="F24" s="201">
        <v>11465.563018999999</v>
      </c>
      <c r="K24" s="1"/>
    </row>
    <row r="25" spans="2:11">
      <c r="B25" s="22" t="s">
        <v>14</v>
      </c>
      <c r="C25" s="200">
        <v>10180.234</v>
      </c>
      <c r="D25" s="201">
        <v>10796.486999999999</v>
      </c>
      <c r="E25" s="201">
        <v>11153.08</v>
      </c>
      <c r="F25" s="201">
        <v>14389.296222999999</v>
      </c>
      <c r="K25" s="1"/>
    </row>
    <row r="26" spans="2:11">
      <c r="B26" s="22" t="s">
        <v>15</v>
      </c>
      <c r="C26" s="200">
        <v>0</v>
      </c>
      <c r="D26" s="201">
        <v>278.62900000000002</v>
      </c>
      <c r="E26" s="201">
        <v>0</v>
      </c>
      <c r="F26" s="201">
        <v>8.0950730000000011</v>
      </c>
      <c r="K26" s="1"/>
    </row>
    <row r="27" spans="2:11" ht="20">
      <c r="B27" s="22" t="s">
        <v>16</v>
      </c>
      <c r="C27" s="200">
        <v>0</v>
      </c>
      <c r="D27" s="201">
        <v>0</v>
      </c>
      <c r="E27" s="201">
        <v>349.78399999999999</v>
      </c>
      <c r="F27" s="201">
        <v>0</v>
      </c>
      <c r="K27" s="1"/>
    </row>
    <row r="28" spans="2:11" ht="20">
      <c r="B28" s="22" t="s">
        <v>17</v>
      </c>
      <c r="C28" s="200">
        <v>1372.7190000000001</v>
      </c>
      <c r="D28" s="201">
        <v>1113.261</v>
      </c>
      <c r="E28" s="201">
        <v>600.28300000000002</v>
      </c>
      <c r="F28" s="201">
        <v>5578.2804489999999</v>
      </c>
      <c r="K28" s="1"/>
    </row>
    <row r="29" spans="2:11">
      <c r="B29" s="22" t="s">
        <v>8</v>
      </c>
      <c r="C29" s="200">
        <v>0</v>
      </c>
      <c r="D29" s="201">
        <v>0</v>
      </c>
      <c r="E29" s="201">
        <v>85.305000000000007</v>
      </c>
      <c r="F29" s="201">
        <v>0</v>
      </c>
      <c r="K29" s="1"/>
    </row>
    <row r="30" spans="2:11" ht="20">
      <c r="B30" s="22" t="s">
        <v>187</v>
      </c>
      <c r="C30" s="200">
        <v>0</v>
      </c>
      <c r="D30" s="201">
        <v>0</v>
      </c>
      <c r="E30" s="201">
        <v>0</v>
      </c>
      <c r="F30" s="201">
        <v>56.528572999999994</v>
      </c>
      <c r="K30" s="1"/>
    </row>
    <row r="31" spans="2:11" ht="24.5" customHeight="1">
      <c r="B31" s="22" t="s">
        <v>18</v>
      </c>
      <c r="C31" s="200">
        <v>0</v>
      </c>
      <c r="D31" s="201">
        <v>0</v>
      </c>
      <c r="E31" s="201">
        <v>87.105999999999995</v>
      </c>
      <c r="F31" s="201">
        <v>0</v>
      </c>
      <c r="K31" s="1"/>
    </row>
    <row r="32" spans="2:11">
      <c r="B32" s="22" t="s">
        <v>19</v>
      </c>
      <c r="C32" s="200">
        <v>8.5229999999999997</v>
      </c>
      <c r="D32" s="201">
        <v>10.002000000000001</v>
      </c>
      <c r="E32" s="201">
        <v>7.8460000000000001</v>
      </c>
      <c r="F32" s="201">
        <v>12.049064</v>
      </c>
      <c r="K32" s="1"/>
    </row>
    <row r="33" spans="2:11" ht="16" thickBot="1">
      <c r="B33" s="24"/>
      <c r="C33" s="202"/>
      <c r="D33" s="203"/>
      <c r="E33" s="203"/>
      <c r="F33" s="203"/>
    </row>
    <row r="34" spans="2:11">
      <c r="B34" s="19"/>
      <c r="C34" s="200"/>
      <c r="D34" s="201"/>
      <c r="E34" s="201"/>
      <c r="F34" s="201"/>
    </row>
    <row r="35" spans="2:11">
      <c r="B35" s="19" t="s">
        <v>20</v>
      </c>
      <c r="C35" s="204">
        <v>19129.933000000001</v>
      </c>
      <c r="D35" s="205">
        <v>23552.316999999999</v>
      </c>
      <c r="E35" s="205">
        <v>23394.81</v>
      </c>
      <c r="F35" s="205">
        <v>31509.812400999996</v>
      </c>
      <c r="K35" s="1"/>
    </row>
    <row r="36" spans="2:11" ht="16" thickBot="1">
      <c r="B36" s="24"/>
      <c r="C36" s="202"/>
      <c r="D36" s="203"/>
      <c r="E36" s="203"/>
      <c r="F36" s="203"/>
    </row>
    <row r="37" spans="2:11">
      <c r="B37" s="19"/>
      <c r="C37" s="204"/>
      <c r="D37" s="205"/>
      <c r="E37" s="205"/>
      <c r="F37" s="205"/>
    </row>
    <row r="38" spans="2:11">
      <c r="B38" s="19" t="s">
        <v>21</v>
      </c>
      <c r="C38" s="204">
        <v>29683.918000000001</v>
      </c>
      <c r="D38" s="205">
        <v>34103.574999999997</v>
      </c>
      <c r="E38" s="205">
        <v>34401.2084727701</v>
      </c>
      <c r="F38" s="205">
        <v>49543</v>
      </c>
      <c r="K38" s="1"/>
    </row>
    <row r="39" spans="2:11" ht="16" thickBot="1">
      <c r="B39" s="24"/>
      <c r="C39" s="202"/>
      <c r="D39" s="203"/>
      <c r="E39" s="203"/>
      <c r="F39" s="203"/>
    </row>
    <row r="40" spans="2:11">
      <c r="B40" s="22"/>
      <c r="C40" s="200"/>
      <c r="D40" s="201"/>
      <c r="E40" s="201"/>
      <c r="F40" s="201"/>
    </row>
    <row r="41" spans="2:11">
      <c r="B41" s="19" t="s">
        <v>22</v>
      </c>
      <c r="C41" s="204"/>
      <c r="D41" s="205"/>
      <c r="E41" s="205"/>
      <c r="F41" s="205"/>
    </row>
    <row r="42" spans="2:11">
      <c r="B42" s="22"/>
      <c r="C42" s="200"/>
      <c r="D42" s="201"/>
      <c r="E42" s="201"/>
      <c r="F42" s="201"/>
    </row>
    <row r="43" spans="2:11">
      <c r="B43" s="22" t="s">
        <v>23</v>
      </c>
      <c r="C43" s="200">
        <v>20</v>
      </c>
      <c r="D43" s="201">
        <v>20</v>
      </c>
      <c r="E43" s="201">
        <v>20</v>
      </c>
      <c r="F43" s="201">
        <v>21.971429000000001</v>
      </c>
      <c r="K43" s="1"/>
    </row>
    <row r="44" spans="2:11">
      <c r="B44" s="22" t="s">
        <v>188</v>
      </c>
      <c r="C44" s="200">
        <v>0</v>
      </c>
      <c r="D44" s="201">
        <v>0</v>
      </c>
      <c r="E44" s="201">
        <v>0</v>
      </c>
      <c r="F44" s="201">
        <v>-424.66738600000002</v>
      </c>
      <c r="K44" s="1"/>
    </row>
    <row r="45" spans="2:11">
      <c r="B45" s="22" t="s">
        <v>189</v>
      </c>
      <c r="C45" s="200">
        <v>0</v>
      </c>
      <c r="D45" s="201">
        <v>0</v>
      </c>
      <c r="E45" s="201">
        <v>0</v>
      </c>
      <c r="F45" s="201">
        <v>2983.9332639999998</v>
      </c>
      <c r="K45" s="1"/>
    </row>
    <row r="46" spans="2:11">
      <c r="B46" s="22" t="s">
        <v>24</v>
      </c>
      <c r="C46" s="200">
        <v>12543.438</v>
      </c>
      <c r="D46" s="201">
        <v>14398.859</v>
      </c>
      <c r="E46" s="201">
        <v>15701.1256823401</v>
      </c>
      <c r="F46" s="201">
        <v>22521.911504</v>
      </c>
      <c r="K46" s="1"/>
    </row>
    <row r="47" spans="2:11">
      <c r="B47" s="22" t="s">
        <v>25</v>
      </c>
      <c r="C47" s="200">
        <v>234</v>
      </c>
      <c r="D47" s="201">
        <v>234</v>
      </c>
      <c r="E47" s="201">
        <v>234</v>
      </c>
      <c r="F47" s="201">
        <v>234</v>
      </c>
      <c r="K47" s="1"/>
    </row>
    <row r="48" spans="2:11" ht="16" thickBot="1">
      <c r="B48" s="24"/>
      <c r="C48" s="202"/>
      <c r="D48" s="203"/>
      <c r="E48" s="203"/>
      <c r="F48" s="203"/>
    </row>
    <row r="49" spans="2:11">
      <c r="B49" s="22"/>
      <c r="C49" s="204"/>
      <c r="D49" s="205"/>
      <c r="E49" s="205"/>
      <c r="F49" s="205"/>
    </row>
    <row r="50" spans="2:11">
      <c r="B50" s="19" t="s">
        <v>26</v>
      </c>
      <c r="C50" s="204">
        <v>12797.438</v>
      </c>
      <c r="D50" s="205">
        <v>14652.859</v>
      </c>
      <c r="E50" s="205">
        <v>15955.1256823401</v>
      </c>
      <c r="F50" s="205">
        <v>25337.148810999999</v>
      </c>
      <c r="K50" s="1"/>
    </row>
    <row r="51" spans="2:11" ht="16" thickBot="1">
      <c r="B51" s="24"/>
      <c r="C51" s="202"/>
      <c r="D51" s="203"/>
      <c r="E51" s="203"/>
      <c r="F51" s="203"/>
    </row>
    <row r="52" spans="2:11">
      <c r="B52" s="19"/>
      <c r="C52" s="206"/>
      <c r="D52" s="207"/>
      <c r="E52" s="207"/>
      <c r="F52" s="207"/>
    </row>
    <row r="53" spans="2:11">
      <c r="B53" s="19" t="s">
        <v>27</v>
      </c>
      <c r="C53" s="206"/>
      <c r="D53" s="207"/>
      <c r="E53" s="207"/>
      <c r="F53" s="207"/>
    </row>
    <row r="54" spans="2:11">
      <c r="B54" s="22"/>
      <c r="C54" s="200"/>
      <c r="D54" s="201"/>
      <c r="E54" s="201"/>
      <c r="F54" s="201"/>
    </row>
    <row r="55" spans="2:11">
      <c r="B55" s="19" t="s">
        <v>28</v>
      </c>
      <c r="C55" s="200"/>
      <c r="D55" s="201"/>
      <c r="E55" s="201"/>
      <c r="F55" s="201"/>
    </row>
    <row r="56" spans="2:11">
      <c r="B56" s="22" t="s">
        <v>29</v>
      </c>
      <c r="C56" s="200">
        <v>6354.3649999999998</v>
      </c>
      <c r="D56" s="201">
        <v>4433.585</v>
      </c>
      <c r="E56" s="201">
        <v>3970.7449999999999</v>
      </c>
      <c r="F56" s="201">
        <v>10534.580281999999</v>
      </c>
      <c r="K56" s="1"/>
    </row>
    <row r="57" spans="2:11">
      <c r="B57" s="22" t="s">
        <v>30</v>
      </c>
      <c r="C57" s="200">
        <v>4170.0780000000004</v>
      </c>
      <c r="D57" s="201">
        <v>3998.585</v>
      </c>
      <c r="E57" s="201">
        <v>3488.1120000000001</v>
      </c>
      <c r="F57" s="201">
        <v>70.910492000000005</v>
      </c>
      <c r="K57" s="1"/>
    </row>
    <row r="58" spans="2:11">
      <c r="B58" s="22" t="s">
        <v>31</v>
      </c>
      <c r="C58" s="200">
        <v>81.921999999999997</v>
      </c>
      <c r="D58" s="201">
        <v>26.26</v>
      </c>
      <c r="E58" s="201">
        <v>176.58600000000001</v>
      </c>
      <c r="F58" s="201">
        <v>728</v>
      </c>
      <c r="K58" s="1"/>
    </row>
    <row r="59" spans="2:11">
      <c r="B59" s="22" t="s">
        <v>8</v>
      </c>
      <c r="C59" s="200">
        <v>5.6130000000000004</v>
      </c>
      <c r="D59" s="201">
        <v>76.195999999999998</v>
      </c>
      <c r="E59" s="201">
        <v>0</v>
      </c>
      <c r="F59" s="201">
        <v>80.475714999999994</v>
      </c>
      <c r="K59" s="1"/>
    </row>
    <row r="60" spans="2:11">
      <c r="B60" s="22" t="s">
        <v>32</v>
      </c>
      <c r="C60" s="200">
        <v>76.069000000000003</v>
      </c>
      <c r="D60" s="201">
        <v>244.07300000000001</v>
      </c>
      <c r="E60" s="201">
        <v>493.89800000000002</v>
      </c>
      <c r="F60" s="201">
        <v>0</v>
      </c>
      <c r="K60" s="1"/>
    </row>
    <row r="61" spans="2:11" ht="16" thickBot="1">
      <c r="B61" s="24"/>
      <c r="C61" s="202"/>
      <c r="D61" s="203"/>
      <c r="E61" s="203"/>
      <c r="F61" s="203"/>
    </row>
    <row r="62" spans="2:11">
      <c r="B62" s="19"/>
      <c r="C62" s="200"/>
      <c r="D62" s="201"/>
      <c r="E62" s="201"/>
      <c r="F62" s="201"/>
    </row>
    <row r="63" spans="2:11">
      <c r="B63" s="19" t="s">
        <v>33</v>
      </c>
      <c r="C63" s="204">
        <v>10688.047</v>
      </c>
      <c r="D63" s="205">
        <v>8778.6990000000005</v>
      </c>
      <c r="E63" s="205">
        <v>8129.3410000000003</v>
      </c>
      <c r="F63" s="205">
        <v>11414</v>
      </c>
      <c r="K63" s="1"/>
    </row>
    <row r="64" spans="2:11" ht="16" thickBot="1">
      <c r="B64" s="24"/>
      <c r="C64" s="202"/>
      <c r="D64" s="203"/>
      <c r="E64" s="203"/>
      <c r="F64" s="203"/>
    </row>
    <row r="65" spans="2:11">
      <c r="B65" s="22"/>
      <c r="C65" s="200"/>
      <c r="D65" s="201"/>
      <c r="E65" s="201"/>
      <c r="F65" s="201"/>
    </row>
    <row r="66" spans="2:11">
      <c r="B66" s="19" t="s">
        <v>34</v>
      </c>
      <c r="C66" s="200"/>
      <c r="D66" s="201"/>
      <c r="E66" s="201"/>
      <c r="F66" s="201"/>
    </row>
    <row r="67" spans="2:11">
      <c r="B67" s="22" t="s">
        <v>29</v>
      </c>
      <c r="C67" s="200">
        <v>1553.5350000000001</v>
      </c>
      <c r="D67" s="201">
        <v>6935.9629999999997</v>
      </c>
      <c r="E67" s="201">
        <v>5287.3450000000003</v>
      </c>
      <c r="F67" s="201">
        <v>4994.2002439999997</v>
      </c>
      <c r="K67" s="1"/>
    </row>
    <row r="68" spans="2:11">
      <c r="B68" s="22" t="s">
        <v>35</v>
      </c>
      <c r="C68" s="200">
        <v>91.055000000000007</v>
      </c>
      <c r="D68" s="201">
        <v>247.827</v>
      </c>
      <c r="E68" s="201">
        <v>204.65100000000001</v>
      </c>
      <c r="F68" s="201">
        <v>57.362084000000003</v>
      </c>
      <c r="K68" s="1"/>
    </row>
    <row r="69" spans="2:11">
      <c r="B69" s="22" t="s">
        <v>8</v>
      </c>
      <c r="C69" s="200">
        <v>0</v>
      </c>
      <c r="D69" s="201">
        <v>0</v>
      </c>
      <c r="E69" s="201">
        <v>0</v>
      </c>
      <c r="F69" s="201">
        <v>16.274905</v>
      </c>
      <c r="K69" s="1"/>
    </row>
    <row r="70" spans="2:11">
      <c r="B70" s="22" t="s">
        <v>36</v>
      </c>
      <c r="C70" s="200">
        <v>4042.0540000000001</v>
      </c>
      <c r="D70" s="201">
        <v>3033.0740000000001</v>
      </c>
      <c r="E70" s="201">
        <v>4040.5357904299999</v>
      </c>
      <c r="F70" s="201">
        <v>7027.9821300000003</v>
      </c>
      <c r="K70" s="1"/>
    </row>
    <row r="71" spans="2:11">
      <c r="B71" s="22" t="s">
        <v>37</v>
      </c>
      <c r="C71" s="200">
        <v>134.64400000000001</v>
      </c>
      <c r="D71" s="201">
        <v>213.82300000000001</v>
      </c>
      <c r="E71" s="201">
        <v>217.09</v>
      </c>
      <c r="F71" s="201">
        <v>97.279229999999998</v>
      </c>
      <c r="K71" s="1"/>
    </row>
    <row r="72" spans="2:11">
      <c r="B72" s="22" t="s">
        <v>38</v>
      </c>
      <c r="C72" s="200">
        <v>0</v>
      </c>
      <c r="D72" s="201">
        <v>0</v>
      </c>
      <c r="E72" s="201">
        <v>87.105999999999995</v>
      </c>
      <c r="F72" s="201">
        <v>0</v>
      </c>
      <c r="K72" s="1"/>
    </row>
    <row r="73" spans="2:11">
      <c r="B73" s="22" t="s">
        <v>39</v>
      </c>
      <c r="C73" s="200">
        <v>377.14499999999998</v>
      </c>
      <c r="D73" s="201">
        <v>241.33</v>
      </c>
      <c r="E73" s="201">
        <v>480.01400000000001</v>
      </c>
      <c r="F73" s="201">
        <v>598.59174399999995</v>
      </c>
      <c r="K73" s="1"/>
    </row>
    <row r="74" spans="2:11" ht="16" thickBot="1">
      <c r="B74" s="24"/>
      <c r="C74" s="202"/>
      <c r="D74" s="203"/>
      <c r="E74" s="203"/>
      <c r="F74" s="203"/>
    </row>
    <row r="75" spans="2:11">
      <c r="B75" s="19"/>
      <c r="C75" s="200"/>
      <c r="D75" s="201"/>
      <c r="E75" s="201"/>
      <c r="F75" s="201"/>
    </row>
    <row r="76" spans="2:11">
      <c r="B76" s="19" t="s">
        <v>40</v>
      </c>
      <c r="C76" s="204">
        <v>6198.433</v>
      </c>
      <c r="D76" s="205">
        <v>10672.017</v>
      </c>
      <c r="E76" s="205">
        <v>10316.74179043</v>
      </c>
      <c r="F76" s="205">
        <v>12791.690337000002</v>
      </c>
      <c r="K76" s="1"/>
    </row>
    <row r="77" spans="2:11" ht="16" thickBot="1">
      <c r="B77" s="24"/>
      <c r="C77" s="202"/>
      <c r="D77" s="203"/>
      <c r="E77" s="203"/>
      <c r="F77" s="203"/>
    </row>
    <row r="78" spans="2:11">
      <c r="B78" s="19"/>
      <c r="C78" s="200"/>
      <c r="D78" s="201"/>
      <c r="E78" s="201"/>
      <c r="F78" s="201"/>
    </row>
    <row r="79" spans="2:11">
      <c r="B79" s="19" t="s">
        <v>41</v>
      </c>
      <c r="C79" s="204">
        <v>16886.48</v>
      </c>
      <c r="D79" s="205">
        <v>19450.716</v>
      </c>
      <c r="E79" s="205">
        <v>18446.082790430002</v>
      </c>
      <c r="F79" s="205">
        <v>24206</v>
      </c>
      <c r="K79" s="1"/>
    </row>
    <row r="80" spans="2:11" ht="16" thickBot="1">
      <c r="B80" s="24"/>
      <c r="C80" s="202"/>
      <c r="D80" s="203"/>
      <c r="E80" s="203"/>
      <c r="F80" s="203"/>
    </row>
    <row r="81" spans="2:11">
      <c r="B81" s="22"/>
      <c r="C81" s="204"/>
      <c r="D81" s="205"/>
      <c r="E81" s="205"/>
      <c r="F81" s="205"/>
    </row>
    <row r="82" spans="2:11">
      <c r="B82" s="19" t="s">
        <v>178</v>
      </c>
      <c r="C82" s="204">
        <v>29683.918000000001</v>
      </c>
      <c r="D82" s="205">
        <v>34103.574999999997</v>
      </c>
      <c r="E82" s="205">
        <v>34401.2084727701</v>
      </c>
      <c r="F82" s="205">
        <v>49543</v>
      </c>
      <c r="K82" s="1"/>
    </row>
    <row r="83" spans="2:11" ht="16" thickBot="1">
      <c r="B83" s="24"/>
      <c r="C83" s="202"/>
      <c r="D83" s="203"/>
      <c r="E83" s="203"/>
      <c r="F83" s="203"/>
    </row>
    <row r="84" spans="2:11">
      <c r="B84" s="15"/>
      <c r="C84" s="16"/>
      <c r="D84" s="16"/>
      <c r="E84" s="16"/>
      <c r="F84" s="16"/>
    </row>
    <row r="85" spans="2:11">
      <c r="B85" s="15" t="s">
        <v>163</v>
      </c>
      <c r="C85" s="15"/>
      <c r="D85" s="15"/>
      <c r="E85" s="15"/>
      <c r="F85" s="15"/>
    </row>
    <row r="86" spans="2:11">
      <c r="B86" s="15"/>
      <c r="C86" s="15"/>
      <c r="D86" s="15"/>
      <c r="E86" s="15"/>
      <c r="F86" s="15"/>
    </row>
    <row r="87" spans="2:11">
      <c r="B87" s="15"/>
      <c r="C87" s="15"/>
      <c r="D87" s="15"/>
      <c r="E87" s="15"/>
      <c r="F87" s="15"/>
    </row>
    <row r="88" spans="2:11">
      <c r="B88" s="15"/>
      <c r="C88" s="15"/>
      <c r="D88" s="15"/>
      <c r="E88" s="15"/>
      <c r="F88" s="15"/>
    </row>
  </sheetData>
  <phoneticPr fontId="68" type="noConversion"/>
  <hyperlinks>
    <hyperlink ref="B4" location="Содержание!A1" display="&gt;&gt;  Содержание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theme="3" tint="0.79998168889431442"/>
    <outlinePr summaryBelow="0" summaryRight="0"/>
  </sheetPr>
  <dimension ref="B2:I47"/>
  <sheetViews>
    <sheetView showGridLines="0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F7" sqref="F7"/>
    </sheetView>
  </sheetViews>
  <sheetFormatPr defaultColWidth="9" defaultRowHeight="13"/>
  <cols>
    <col min="1" max="1" width="5.58203125" style="1" customWidth="1"/>
    <col min="2" max="2" width="49.08203125" style="1" customWidth="1"/>
    <col min="3" max="8" width="12.58203125" style="1" customWidth="1"/>
    <col min="9" max="16384" width="9" style="1"/>
  </cols>
  <sheetData>
    <row r="2" spans="2:9" ht="18.5">
      <c r="B2" s="13" t="s">
        <v>45</v>
      </c>
      <c r="C2" s="11"/>
      <c r="D2" s="2"/>
      <c r="E2" s="2"/>
      <c r="F2" s="192"/>
      <c r="G2" s="192"/>
      <c r="H2" s="192"/>
    </row>
    <row r="3" spans="2:9">
      <c r="B3" s="3"/>
      <c r="C3" s="3"/>
      <c r="D3" s="3"/>
      <c r="E3" s="3"/>
      <c r="F3" s="191"/>
      <c r="G3" s="191"/>
      <c r="H3" s="191"/>
    </row>
    <row r="4" spans="2:9" ht="15.5">
      <c r="B4" s="150" t="s">
        <v>139</v>
      </c>
      <c r="C4" s="6"/>
      <c r="D4" s="4"/>
      <c r="E4" s="4"/>
      <c r="F4" s="4"/>
      <c r="G4" s="4"/>
      <c r="H4" s="4"/>
    </row>
    <row r="5" spans="2:9" s="5" customFormat="1">
      <c r="B5" s="12"/>
      <c r="C5" s="8"/>
      <c r="D5" s="8"/>
      <c r="E5" s="8"/>
      <c r="F5" s="8" t="s">
        <v>179</v>
      </c>
      <c r="G5" s="8" t="s">
        <v>179</v>
      </c>
      <c r="H5" s="8"/>
    </row>
    <row r="6" spans="2:9" s="7" customFormat="1">
      <c r="B6" s="160" t="s">
        <v>196</v>
      </c>
      <c r="C6" s="111">
        <v>2021</v>
      </c>
      <c r="D6" s="111">
        <v>2022</v>
      </c>
      <c r="E6" s="111">
        <v>2023</v>
      </c>
      <c r="F6" s="111" t="s">
        <v>153</v>
      </c>
      <c r="G6" s="111" t="s">
        <v>170</v>
      </c>
      <c r="H6" s="111">
        <v>2024</v>
      </c>
    </row>
    <row r="7" spans="2:9" s="7" customFormat="1">
      <c r="B7" s="27" t="s">
        <v>46</v>
      </c>
      <c r="C7" s="7">
        <v>17648.272000000001</v>
      </c>
      <c r="D7" s="7">
        <v>18959.966</v>
      </c>
      <c r="E7" s="7">
        <v>19724.449000000001</v>
      </c>
      <c r="F7" s="7">
        <v>11413.967000000001</v>
      </c>
      <c r="G7" s="7">
        <v>16763.275000000001</v>
      </c>
      <c r="H7" s="7">
        <v>25562.049981</v>
      </c>
    </row>
    <row r="8" spans="2:9" s="7" customFormat="1" hidden="1">
      <c r="B8" s="109" t="s">
        <v>165</v>
      </c>
      <c r="C8" s="162">
        <v>-1411084</v>
      </c>
      <c r="D8" s="162">
        <v>-1301462</v>
      </c>
      <c r="E8" s="162">
        <v>0</v>
      </c>
      <c r="F8" s="162"/>
      <c r="G8" s="162"/>
      <c r="H8" s="162"/>
    </row>
    <row r="9" spans="2:9" s="7" customFormat="1" hidden="1">
      <c r="B9" s="110" t="s">
        <v>166</v>
      </c>
      <c r="C9" s="163">
        <v>16237188</v>
      </c>
      <c r="D9" s="163">
        <v>17658504</v>
      </c>
      <c r="E9" s="163">
        <v>19724449</v>
      </c>
      <c r="F9" s="163"/>
      <c r="G9" s="163"/>
      <c r="H9" s="163"/>
    </row>
    <row r="10" spans="2:9" s="7" customFormat="1">
      <c r="B10" s="27" t="s">
        <v>47</v>
      </c>
      <c r="C10" s="28">
        <v>-8856.7829999999994</v>
      </c>
      <c r="D10" s="28">
        <v>-9484.0169999999998</v>
      </c>
      <c r="E10" s="28">
        <v>-10778.126</v>
      </c>
      <c r="F10" s="28">
        <v>-6484.0190000000002</v>
      </c>
      <c r="G10" s="28">
        <v>-9485.7620000000006</v>
      </c>
      <c r="H10" s="28">
        <v>-13860.701972999999</v>
      </c>
    </row>
    <row r="11" spans="2:9" s="7" customFormat="1">
      <c r="B11" s="29" t="s">
        <v>49</v>
      </c>
      <c r="C11" s="30">
        <v>8791.4889999999996</v>
      </c>
      <c r="D11" s="30">
        <v>9475.9490000000005</v>
      </c>
      <c r="E11" s="30">
        <v>8946.3230000000003</v>
      </c>
      <c r="F11" s="30">
        <v>4929.9480000000003</v>
      </c>
      <c r="G11" s="30">
        <v>7277.5129999999999</v>
      </c>
      <c r="H11" s="30">
        <v>11701.348007999999</v>
      </c>
      <c r="I11" s="15"/>
    </row>
    <row r="12" spans="2:9" s="7" customFormat="1">
      <c r="B12" s="31" t="s">
        <v>50</v>
      </c>
      <c r="C12" s="32">
        <v>0.49815014597302065</v>
      </c>
      <c r="D12" s="32">
        <v>0.49978724356703241</v>
      </c>
      <c r="E12" s="32">
        <v>0.45356516676334024</v>
      </c>
      <c r="F12" s="32">
        <v>0.43192239823367284</v>
      </c>
      <c r="G12" s="32">
        <v>0.43413432041173339</v>
      </c>
      <c r="H12" s="32">
        <v>0.4577625040518068</v>
      </c>
      <c r="I12" s="15"/>
    </row>
    <row r="13" spans="2:9" s="7" customFormat="1">
      <c r="B13" s="25" t="s">
        <v>185</v>
      </c>
      <c r="C13" s="26">
        <v>-31.215</v>
      </c>
      <c r="D13" s="26">
        <v>-1416.7049999999999</v>
      </c>
      <c r="E13" s="26">
        <v>-486.27600000000001</v>
      </c>
      <c r="F13" s="26">
        <v>15.13</v>
      </c>
      <c r="G13" s="26">
        <v>36.344000000000001</v>
      </c>
      <c r="H13" s="26">
        <v>9.5474390000000007</v>
      </c>
      <c r="I13" s="15"/>
    </row>
    <row r="14" spans="2:9" s="7" customFormat="1">
      <c r="B14" s="27" t="s">
        <v>184</v>
      </c>
      <c r="C14" s="28">
        <v>-1114.1969999999999</v>
      </c>
      <c r="D14" s="28">
        <v>-1028.424</v>
      </c>
      <c r="E14" s="28">
        <v>-1031.0309999999999</v>
      </c>
      <c r="F14" s="28">
        <v>-598.67999999999995</v>
      </c>
      <c r="G14" s="28">
        <v>-964.59500000000003</v>
      </c>
      <c r="H14" s="28">
        <v>-1451.5605460000002</v>
      </c>
      <c r="I14" s="15"/>
    </row>
    <row r="15" spans="2:9" s="7" customFormat="1">
      <c r="B15" s="33" t="s">
        <v>51</v>
      </c>
      <c r="C15" s="34">
        <v>-2326.9369999999999</v>
      </c>
      <c r="D15" s="34">
        <v>-1253.125</v>
      </c>
      <c r="E15" s="34">
        <v>-1367.297</v>
      </c>
      <c r="F15" s="34">
        <v>-753.005</v>
      </c>
      <c r="G15" s="34">
        <v>-1152.4849999999999</v>
      </c>
      <c r="H15" s="34">
        <v>-1653.9860319999998</v>
      </c>
    </row>
    <row r="16" spans="2:9" s="7" customFormat="1">
      <c r="B16" s="25" t="s">
        <v>183</v>
      </c>
      <c r="C16" s="26">
        <v>-2.6419999999999999</v>
      </c>
      <c r="D16" s="26">
        <v>-188.893</v>
      </c>
      <c r="E16" s="26">
        <v>66.549000000000007</v>
      </c>
      <c r="F16" s="26">
        <v>-9.11</v>
      </c>
      <c r="G16" s="26">
        <v>-82.754999999999995</v>
      </c>
      <c r="H16" s="26">
        <v>-164.62522799999999</v>
      </c>
    </row>
    <row r="17" spans="2:8" s="7" customFormat="1">
      <c r="B17" s="27" t="s">
        <v>154</v>
      </c>
      <c r="C17" s="28">
        <v>0</v>
      </c>
      <c r="D17" s="28">
        <v>0</v>
      </c>
      <c r="E17" s="28">
        <v>0</v>
      </c>
      <c r="F17" s="28">
        <v>-217.465</v>
      </c>
      <c r="G17" s="194">
        <v>-355.67</v>
      </c>
      <c r="H17" s="194">
        <v>-325.19296200000002</v>
      </c>
    </row>
    <row r="18" spans="2:8" s="7" customFormat="1">
      <c r="B18" s="27" t="s">
        <v>182</v>
      </c>
      <c r="C18" s="28">
        <v>127.01900000000001</v>
      </c>
      <c r="D18" s="28">
        <v>-85.817999999999998</v>
      </c>
      <c r="E18" s="28">
        <v>20.088000000000001</v>
      </c>
      <c r="F18" s="28">
        <v>-19.073</v>
      </c>
      <c r="G18" s="28">
        <v>-199.87200000000001</v>
      </c>
      <c r="H18" s="28">
        <v>-174.05956</v>
      </c>
    </row>
    <row r="19" spans="2:8" s="7" customFormat="1">
      <c r="B19" s="29" t="s">
        <v>52</v>
      </c>
      <c r="C19" s="30">
        <v>5443.5169999999998</v>
      </c>
      <c r="D19" s="30">
        <v>5502.9840000000004</v>
      </c>
      <c r="E19" s="30">
        <v>6148.3559999999998</v>
      </c>
      <c r="F19" s="30">
        <v>3347.7449999999999</v>
      </c>
      <c r="G19" s="30">
        <v>4558.4799999999996</v>
      </c>
      <c r="H19" s="30">
        <v>7941.4711189999989</v>
      </c>
    </row>
    <row r="20" spans="2:8" s="7" customFormat="1">
      <c r="B20" s="31" t="s">
        <v>53</v>
      </c>
      <c r="C20" s="32">
        <v>0.30844475456511272</v>
      </c>
      <c r="D20" s="32">
        <v>0.29024229733033374</v>
      </c>
      <c r="E20" s="32">
        <v>0.31171243364009815</v>
      </c>
      <c r="F20" s="32">
        <v>0.29330249509219714</v>
      </c>
      <c r="G20" s="32">
        <v>0.27193254301441694</v>
      </c>
      <c r="H20" s="32">
        <v>0.31067426614464844</v>
      </c>
    </row>
    <row r="21" spans="2:8" s="7" customFormat="1">
      <c r="B21" s="27" t="s">
        <v>54</v>
      </c>
      <c r="C21" s="28">
        <v>157.315</v>
      </c>
      <c r="D21" s="28">
        <v>211.81200000000001</v>
      </c>
      <c r="E21" s="28">
        <v>426.286</v>
      </c>
      <c r="F21" s="28">
        <v>124.051</v>
      </c>
      <c r="G21" s="28">
        <v>132.38399999999999</v>
      </c>
      <c r="H21" s="28">
        <v>269.6576</v>
      </c>
    </row>
    <row r="22" spans="2:8" s="7" customFormat="1">
      <c r="B22" s="33" t="s">
        <v>55</v>
      </c>
      <c r="C22" s="35">
        <v>-885.04700000000003</v>
      </c>
      <c r="D22" s="35">
        <v>-1376.4880000000001</v>
      </c>
      <c r="E22" s="35">
        <v>-1509.4069999999999</v>
      </c>
      <c r="F22" s="35">
        <v>-1101.1369999999999</v>
      </c>
      <c r="G22" s="35">
        <v>-1851.6780000000001</v>
      </c>
      <c r="H22" s="35">
        <v>-2387.2661940000003</v>
      </c>
    </row>
    <row r="23" spans="2:8" s="7" customFormat="1">
      <c r="B23" s="29" t="s">
        <v>56</v>
      </c>
      <c r="C23" s="30">
        <v>4715.7849999999999</v>
      </c>
      <c r="D23" s="30">
        <v>4338.308</v>
      </c>
      <c r="E23" s="30">
        <v>5065.2349999999997</v>
      </c>
      <c r="F23" s="30">
        <v>2370.6590000000001</v>
      </c>
      <c r="G23" s="30">
        <v>2839.1860000000001</v>
      </c>
      <c r="H23" s="30">
        <v>5823.8625249999986</v>
      </c>
    </row>
    <row r="24" spans="2:8" s="7" customFormat="1">
      <c r="B24" s="27" t="s">
        <v>181</v>
      </c>
      <c r="C24" s="28">
        <v>-768.029</v>
      </c>
      <c r="D24" s="28">
        <v>-685.81200000000001</v>
      </c>
      <c r="E24" s="28">
        <v>-1061.825</v>
      </c>
      <c r="F24" s="28">
        <v>-450.42500000000001</v>
      </c>
      <c r="G24" s="28">
        <v>-539.44500000000005</v>
      </c>
      <c r="H24" s="28">
        <v>-1213.1979759999999</v>
      </c>
    </row>
    <row r="25" spans="2:8" s="7" customFormat="1">
      <c r="B25" s="46" t="s">
        <v>57</v>
      </c>
      <c r="C25" s="47">
        <v>0.16286349568874192</v>
      </c>
      <c r="D25" s="47">
        <v>0.15808277237277324</v>
      </c>
      <c r="E25" s="47">
        <v>0.20962995793877284</v>
      </c>
      <c r="F25" s="47">
        <v>0.18999991141703637</v>
      </c>
      <c r="G25" s="47">
        <v>0.18999988024736666</v>
      </c>
      <c r="H25" s="47">
        <v>0.20831500929016183</v>
      </c>
    </row>
    <row r="26" spans="2:8" s="7" customFormat="1">
      <c r="B26" s="29" t="s">
        <v>180</v>
      </c>
      <c r="C26" s="30">
        <v>3947.7559999999999</v>
      </c>
      <c r="D26" s="30">
        <v>3652.4960000000001</v>
      </c>
      <c r="E26" s="30">
        <v>4003.41</v>
      </c>
      <c r="F26" s="30">
        <v>1920.2339999999999</v>
      </c>
      <c r="G26" s="30">
        <v>2299.741</v>
      </c>
      <c r="H26" s="30">
        <v>4610.6645489999992</v>
      </c>
    </row>
    <row r="27" spans="2:8" s="7" customFormat="1">
      <c r="B27" s="36" t="s">
        <v>58</v>
      </c>
      <c r="C27" s="37">
        <v>0.22369075797143997</v>
      </c>
      <c r="D27" s="37">
        <v>0.19264256497974783</v>
      </c>
      <c r="E27" s="37">
        <v>0.20296688642607963</v>
      </c>
      <c r="F27" s="37">
        <v>0.16823546099265926</v>
      </c>
      <c r="G27" s="37">
        <v>0.13718924255552689</v>
      </c>
      <c r="H27" s="37">
        <v>0.18037147069296308</v>
      </c>
    </row>
    <row r="28" spans="2:8" s="7" customFormat="1">
      <c r="B28" s="38"/>
      <c r="C28" s="38"/>
      <c r="D28" s="38"/>
      <c r="E28" s="38"/>
      <c r="F28" s="38"/>
      <c r="G28" s="38"/>
      <c r="H28" s="38"/>
    </row>
    <row r="29" spans="2:8" s="7" customFormat="1">
      <c r="B29" s="39" t="s">
        <v>56</v>
      </c>
      <c r="C29" s="40">
        <v>4715.7849999999999</v>
      </c>
      <c r="D29" s="40">
        <v>4338.308</v>
      </c>
      <c r="E29" s="40">
        <v>5065.2349999999997</v>
      </c>
      <c r="F29" s="40">
        <v>2370.6590000000001</v>
      </c>
      <c r="G29" s="40">
        <v>2839.1860000000001</v>
      </c>
      <c r="H29" s="40">
        <v>5823.8625249999986</v>
      </c>
    </row>
    <row r="30" spans="2:8" s="7" customFormat="1">
      <c r="B30" s="41" t="s">
        <v>59</v>
      </c>
      <c r="C30" s="42">
        <v>592.44000000000005</v>
      </c>
      <c r="D30" s="42">
        <v>746.41700000000003</v>
      </c>
      <c r="E30" s="42">
        <v>932.17399999999998</v>
      </c>
      <c r="F30" s="42">
        <v>526.88599999999997</v>
      </c>
      <c r="G30" s="42">
        <v>837.26900000000001</v>
      </c>
      <c r="H30" s="42">
        <v>1126.4135120000005</v>
      </c>
    </row>
    <row r="31" spans="2:8" s="7" customFormat="1">
      <c r="B31" s="41" t="s">
        <v>54</v>
      </c>
      <c r="C31" s="42">
        <v>-157.315</v>
      </c>
      <c r="D31" s="42">
        <v>-211.81200000000001</v>
      </c>
      <c r="E31" s="42">
        <v>-426.286</v>
      </c>
      <c r="F31" s="42">
        <v>-124.051</v>
      </c>
      <c r="G31" s="42">
        <v>-132.38399999999999</v>
      </c>
      <c r="H31" s="42">
        <v>-269.6576</v>
      </c>
    </row>
    <row r="32" spans="2:8" s="7" customFormat="1">
      <c r="B32" s="43" t="s">
        <v>55</v>
      </c>
      <c r="C32" s="44">
        <v>885.04700000000003</v>
      </c>
      <c r="D32" s="44">
        <v>1376.4880000000001</v>
      </c>
      <c r="E32" s="44">
        <v>1509.4069999999999</v>
      </c>
      <c r="F32" s="44">
        <v>1101.1369999999999</v>
      </c>
      <c r="G32" s="44">
        <v>1851.6780000000001</v>
      </c>
      <c r="H32" s="44">
        <v>2387.2661940000003</v>
      </c>
    </row>
    <row r="33" spans="2:8" s="7" customFormat="1">
      <c r="B33" s="186" t="s">
        <v>0</v>
      </c>
      <c r="C33" s="187">
        <v>6035.9570000000003</v>
      </c>
      <c r="D33" s="187">
        <v>6249.4009999999998</v>
      </c>
      <c r="E33" s="187">
        <v>7080.53</v>
      </c>
      <c r="F33" s="187">
        <v>3874.6309999999999</v>
      </c>
      <c r="G33" s="187">
        <v>5395.7489999999998</v>
      </c>
      <c r="H33" s="187">
        <v>9067.884630999999</v>
      </c>
    </row>
    <row r="34" spans="2:8" s="7" customFormat="1">
      <c r="B34" s="36" t="s">
        <v>173</v>
      </c>
      <c r="C34" s="37">
        <v>0.34201405100737342</v>
      </c>
      <c r="D34" s="37">
        <v>0.32961034845737591</v>
      </c>
      <c r="E34" s="37">
        <v>0.35897225823646584</v>
      </c>
      <c r="F34" s="37">
        <v>0.33946400931420251</v>
      </c>
      <c r="G34" s="37">
        <v>0.32187916740613037</v>
      </c>
      <c r="H34" s="37">
        <v>0.35474011817284068</v>
      </c>
    </row>
    <row r="35" spans="2:8" s="7" customFormat="1">
      <c r="B35" s="209" t="s">
        <v>60</v>
      </c>
      <c r="C35" s="210">
        <v>0</v>
      </c>
      <c r="D35" s="210">
        <v>941.47</v>
      </c>
      <c r="E35" s="210">
        <v>454.47</v>
      </c>
      <c r="F35" s="210">
        <v>0</v>
      </c>
      <c r="G35" s="210">
        <v>0</v>
      </c>
      <c r="H35" s="210">
        <v>0</v>
      </c>
    </row>
    <row r="36" spans="2:8" s="7" customFormat="1">
      <c r="B36" s="209" t="s">
        <v>197</v>
      </c>
      <c r="C36" s="210">
        <v>0</v>
      </c>
      <c r="D36" s="210">
        <v>0</v>
      </c>
      <c r="E36" s="210">
        <v>0</v>
      </c>
      <c r="F36" s="210">
        <v>207.00299999999999</v>
      </c>
      <c r="G36" s="210">
        <v>312.33</v>
      </c>
      <c r="H36" s="210">
        <v>251.98643799999999</v>
      </c>
    </row>
    <row r="37" spans="2:8" s="7" customFormat="1">
      <c r="B37" s="211" t="s">
        <v>183</v>
      </c>
      <c r="C37" s="44">
        <v>2.6419999999999999</v>
      </c>
      <c r="D37" s="44">
        <v>188.893</v>
      </c>
      <c r="E37" s="44">
        <v>-66.549000000000007</v>
      </c>
      <c r="F37" s="44">
        <v>9.11</v>
      </c>
      <c r="G37" s="44">
        <v>82.754999999999995</v>
      </c>
      <c r="H37" s="44">
        <v>164.62522799999999</v>
      </c>
    </row>
    <row r="38" spans="2:8" s="7" customFormat="1">
      <c r="B38" s="45" t="s">
        <v>61</v>
      </c>
      <c r="C38" s="195">
        <v>6038.5990000000002</v>
      </c>
      <c r="D38" s="195">
        <v>7379.7640000000001</v>
      </c>
      <c r="E38" s="195">
        <v>7468.451</v>
      </c>
      <c r="F38" s="195">
        <v>4090.7440000000001</v>
      </c>
      <c r="G38" s="195">
        <v>5790.8339999999998</v>
      </c>
      <c r="H38" s="195">
        <v>9484.4962969999979</v>
      </c>
    </row>
    <row r="39" spans="2:8" s="7" customFormat="1">
      <c r="B39" s="36" t="s">
        <v>62</v>
      </c>
      <c r="C39" s="37">
        <v>0.34216375404912164</v>
      </c>
      <c r="D39" s="37">
        <v>0.38922875705578797</v>
      </c>
      <c r="E39" s="37">
        <v>0.37863927149498572</v>
      </c>
      <c r="F39" s="37">
        <v>0.35839809244235593</v>
      </c>
      <c r="G39" s="37">
        <v>0.34544765268123323</v>
      </c>
      <c r="H39" s="37">
        <v>0.37103817197954486</v>
      </c>
    </row>
    <row r="40" spans="2:8" s="7" customFormat="1"/>
    <row r="41" spans="2:8">
      <c r="B41" s="208" t="s">
        <v>164</v>
      </c>
    </row>
    <row r="45" spans="2:8">
      <c r="E45" s="193"/>
    </row>
    <row r="46" spans="2:8">
      <c r="E46" s="193"/>
    </row>
    <row r="47" spans="2:8">
      <c r="E47" s="193"/>
    </row>
  </sheetData>
  <autoFilter ref="B6:E27" xr:uid="{00000000-0001-0000-0200-000000000000}"/>
  <hyperlinks>
    <hyperlink ref="B4" location="Содержание!A1" display="&gt;&gt;  Содержание" xr:uid="{2DA20DC4-2695-40DA-B1D0-65960A8CF028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1">
    <tabColor theme="3" tint="0.79998168889431442"/>
  </sheetPr>
  <dimension ref="B2:L101"/>
  <sheetViews>
    <sheetView showGridLines="0" zoomScaleNormal="100" workbookViewId="0">
      <pane xSplit="2" ySplit="6" topLeftCell="C19" activePane="bottomRight" state="frozen"/>
      <selection activeCell="I29" sqref="I29"/>
      <selection pane="topRight" activeCell="I29" sqref="I29"/>
      <selection pane="bottomLeft" activeCell="I29" sqref="I29"/>
      <selection pane="bottomRight" activeCell="M40" sqref="M40"/>
    </sheetView>
  </sheetViews>
  <sheetFormatPr defaultColWidth="9" defaultRowHeight="13"/>
  <cols>
    <col min="1" max="1" width="1.33203125" style="7" customWidth="1"/>
    <col min="2" max="2" width="59.25" style="7" customWidth="1"/>
    <col min="3" max="4" width="9.08203125" style="7" bestFit="1" customWidth="1"/>
    <col min="5" max="5" width="9.08203125" style="7" customWidth="1"/>
    <col min="6" max="6" width="8.5" style="7" bestFit="1" customWidth="1"/>
    <col min="7" max="8" width="9.08203125" style="7" customWidth="1"/>
    <col min="9" max="10" width="8.5" style="7" bestFit="1" customWidth="1"/>
    <col min="11" max="12" width="9" style="7"/>
    <col min="13" max="13" width="23.33203125" style="7" customWidth="1"/>
    <col min="14" max="16384" width="9" style="7"/>
  </cols>
  <sheetData>
    <row r="2" spans="2:10" ht="18.5">
      <c r="B2" s="13" t="s">
        <v>111</v>
      </c>
      <c r="C2" s="48"/>
    </row>
    <row r="3" spans="2:10">
      <c r="B3" s="14"/>
      <c r="C3" s="14"/>
    </row>
    <row r="4" spans="2:10" ht="15.5">
      <c r="B4" s="150" t="s">
        <v>139</v>
      </c>
      <c r="C4" s="49"/>
      <c r="D4" s="50"/>
      <c r="E4" s="50"/>
      <c r="F4" s="50"/>
      <c r="G4" s="50"/>
      <c r="H4" s="50"/>
      <c r="I4" s="50"/>
      <c r="J4" s="217"/>
    </row>
    <row r="5" spans="2:10" s="52" customFormat="1">
      <c r="B5" s="12"/>
      <c r="C5" s="51"/>
      <c r="D5" s="51"/>
      <c r="E5" s="51"/>
      <c r="F5" s="51"/>
      <c r="G5" s="51"/>
      <c r="H5" s="51"/>
      <c r="I5" s="51"/>
      <c r="J5" s="51"/>
    </row>
    <row r="6" spans="2:10">
      <c r="B6" s="160" t="s">
        <v>196</v>
      </c>
      <c r="C6" s="111">
        <v>2021</v>
      </c>
      <c r="D6" s="111">
        <v>2022</v>
      </c>
      <c r="E6" s="111" t="s">
        <v>152</v>
      </c>
      <c r="F6" s="111" t="s">
        <v>169</v>
      </c>
      <c r="G6" s="111">
        <v>2023</v>
      </c>
      <c r="H6" s="111" t="s">
        <v>153</v>
      </c>
      <c r="I6" s="111" t="s">
        <v>170</v>
      </c>
      <c r="J6" s="111">
        <v>2024</v>
      </c>
    </row>
    <row r="7" spans="2:10">
      <c r="B7" s="25"/>
      <c r="C7" s="53"/>
      <c r="D7" s="53"/>
      <c r="E7" s="53"/>
      <c r="F7" s="53"/>
      <c r="G7" s="53"/>
      <c r="H7" s="53"/>
      <c r="I7" s="53"/>
      <c r="J7" s="53"/>
    </row>
    <row r="8" spans="2:10">
      <c r="B8" s="29" t="s">
        <v>63</v>
      </c>
      <c r="C8" s="26"/>
      <c r="D8" s="26"/>
      <c r="E8" s="26"/>
      <c r="F8" s="26"/>
      <c r="G8" s="26"/>
      <c r="H8" s="26"/>
      <c r="I8" s="26"/>
      <c r="J8" s="164"/>
    </row>
    <row r="9" spans="2:10">
      <c r="B9" s="25" t="s">
        <v>64</v>
      </c>
      <c r="C9" s="219">
        <v>4715.7849999999999</v>
      </c>
      <c r="D9" s="219">
        <v>4338.308</v>
      </c>
      <c r="E9" s="219">
        <v>820.39700000000005</v>
      </c>
      <c r="F9" s="219">
        <v>3267.9720000000002</v>
      </c>
      <c r="G9" s="219">
        <v>5065.2349999999997</v>
      </c>
      <c r="H9" s="219">
        <v>3530.9769999999999</v>
      </c>
      <c r="I9" s="219">
        <v>4213.2929999999997</v>
      </c>
      <c r="J9" s="219">
        <v>5823.8625249999986</v>
      </c>
    </row>
    <row r="10" spans="2:10">
      <c r="B10" s="25"/>
      <c r="C10" s="219">
        <v>0</v>
      </c>
      <c r="D10" s="219">
        <v>0</v>
      </c>
      <c r="E10" s="219">
        <v>0</v>
      </c>
      <c r="F10" s="219">
        <v>0</v>
      </c>
      <c r="G10" s="219">
        <v>0</v>
      </c>
      <c r="H10" s="219">
        <v>0</v>
      </c>
      <c r="I10" s="219">
        <v>0</v>
      </c>
      <c r="J10" s="219">
        <v>0</v>
      </c>
    </row>
    <row r="11" spans="2:10">
      <c r="B11" s="25" t="s">
        <v>65</v>
      </c>
      <c r="C11" s="219">
        <v>0</v>
      </c>
      <c r="D11" s="219">
        <v>0</v>
      </c>
      <c r="E11" s="219">
        <v>0</v>
      </c>
      <c r="F11" s="219">
        <v>0</v>
      </c>
      <c r="G11" s="219">
        <v>0</v>
      </c>
      <c r="H11" s="219">
        <v>0</v>
      </c>
      <c r="I11" s="219">
        <v>0</v>
      </c>
      <c r="J11" s="219">
        <v>0</v>
      </c>
    </row>
    <row r="12" spans="2:10">
      <c r="B12" s="25" t="s">
        <v>66</v>
      </c>
      <c r="C12" s="219">
        <v>277.75</v>
      </c>
      <c r="D12" s="219">
        <v>410.97399999999999</v>
      </c>
      <c r="E12" s="219">
        <v>287.88900000000001</v>
      </c>
      <c r="F12" s="219">
        <v>0</v>
      </c>
      <c r="G12" s="219">
        <v>613.79499999999996</v>
      </c>
      <c r="H12" s="219">
        <v>407.21100000000001</v>
      </c>
      <c r="I12" s="219">
        <v>0</v>
      </c>
      <c r="J12" s="219">
        <v>876.65299100000004</v>
      </c>
    </row>
    <row r="13" spans="2:10" s="54" customFormat="1">
      <c r="B13" s="25" t="s">
        <v>67</v>
      </c>
      <c r="C13" s="219">
        <v>6.9470000000000001</v>
      </c>
      <c r="D13" s="219">
        <v>16.07</v>
      </c>
      <c r="E13" s="219">
        <v>9.7680000000000007</v>
      </c>
      <c r="F13" s="219">
        <v>0</v>
      </c>
      <c r="G13" s="219">
        <v>23.105</v>
      </c>
      <c r="H13" s="219">
        <v>58.005000000000003</v>
      </c>
      <c r="I13" s="219">
        <v>0</v>
      </c>
      <c r="J13" s="219">
        <v>156.827923</v>
      </c>
    </row>
    <row r="14" spans="2:10" s="54" customFormat="1">
      <c r="B14" s="25" t="s">
        <v>68</v>
      </c>
      <c r="C14" s="219">
        <v>307.74299999999999</v>
      </c>
      <c r="D14" s="219">
        <v>319.37299999999999</v>
      </c>
      <c r="E14" s="219">
        <v>152.79</v>
      </c>
      <c r="F14" s="219">
        <v>0</v>
      </c>
      <c r="G14" s="219">
        <v>295.274</v>
      </c>
      <c r="H14" s="219">
        <v>61.67</v>
      </c>
      <c r="I14" s="219">
        <v>0</v>
      </c>
      <c r="J14" s="219">
        <v>92.932597999999999</v>
      </c>
    </row>
    <row r="15" spans="2:10" s="54" customFormat="1">
      <c r="B15" s="25" t="s">
        <v>48</v>
      </c>
      <c r="C15" s="219">
        <v>-6.4720000000000004</v>
      </c>
      <c r="D15" s="219">
        <v>127.777</v>
      </c>
      <c r="E15" s="219">
        <v>83.664000000000001</v>
      </c>
      <c r="F15" s="219">
        <v>0</v>
      </c>
      <c r="G15" s="219">
        <v>-59.987000000000002</v>
      </c>
      <c r="H15" s="219">
        <v>42.408999999999999</v>
      </c>
      <c r="I15" s="219">
        <v>0</v>
      </c>
      <c r="J15" s="219">
        <v>-77.465344000000002</v>
      </c>
    </row>
    <row r="16" spans="2:10" s="54" customFormat="1">
      <c r="B16" s="25" t="s">
        <v>69</v>
      </c>
      <c r="C16" s="219">
        <v>-0.499</v>
      </c>
      <c r="D16" s="219">
        <v>92.7</v>
      </c>
      <c r="E16" s="219">
        <v>-191.12799999999999</v>
      </c>
      <c r="F16" s="219">
        <v>0</v>
      </c>
      <c r="G16" s="219">
        <v>-221.07499999999999</v>
      </c>
      <c r="H16" s="219">
        <v>52.618000000000002</v>
      </c>
      <c r="I16" s="219">
        <v>0</v>
      </c>
      <c r="J16" s="219">
        <v>5.5465373800000251</v>
      </c>
    </row>
    <row r="17" spans="2:12" s="54" customFormat="1" ht="20">
      <c r="B17" s="25" t="s">
        <v>70</v>
      </c>
      <c r="C17" s="219">
        <v>31.215</v>
      </c>
      <c r="D17" s="219">
        <v>1416.7049999999999</v>
      </c>
      <c r="E17" s="219">
        <v>328.70600000000002</v>
      </c>
      <c r="F17" s="219">
        <v>0</v>
      </c>
      <c r="G17" s="219">
        <v>486.27600000000001</v>
      </c>
      <c r="H17" s="219">
        <v>-15.13</v>
      </c>
      <c r="I17" s="219">
        <v>0</v>
      </c>
      <c r="J17" s="219">
        <v>-9.5474390000000007</v>
      </c>
    </row>
    <row r="18" spans="2:12" s="54" customFormat="1">
      <c r="B18" s="25" t="s">
        <v>71</v>
      </c>
      <c r="C18" s="219">
        <v>-92.808000000000007</v>
      </c>
      <c r="D18" s="219">
        <v>-1.897</v>
      </c>
      <c r="E18" s="219">
        <v>0</v>
      </c>
      <c r="F18" s="219">
        <v>0</v>
      </c>
      <c r="G18" s="219">
        <v>0</v>
      </c>
      <c r="H18" s="219">
        <v>0</v>
      </c>
      <c r="I18" s="219">
        <v>0</v>
      </c>
      <c r="J18" s="219">
        <v>0</v>
      </c>
    </row>
    <row r="19" spans="2:12">
      <c r="B19" s="25" t="s">
        <v>72</v>
      </c>
      <c r="C19" s="219">
        <v>0</v>
      </c>
      <c r="D19" s="219">
        <v>0</v>
      </c>
      <c r="E19" s="219">
        <v>0</v>
      </c>
      <c r="F19" s="219">
        <v>0</v>
      </c>
      <c r="G19" s="219">
        <v>-7.4649999999999999</v>
      </c>
      <c r="H19" s="219">
        <v>0</v>
      </c>
      <c r="I19" s="219">
        <v>0</v>
      </c>
      <c r="J19" s="219">
        <v>0</v>
      </c>
    </row>
    <row r="20" spans="2:12">
      <c r="B20" s="25" t="s">
        <v>54</v>
      </c>
      <c r="C20" s="219">
        <v>-157.315</v>
      </c>
      <c r="D20" s="219">
        <v>-211.81200000000001</v>
      </c>
      <c r="E20" s="219">
        <v>-86.456000000000003</v>
      </c>
      <c r="F20" s="219">
        <v>0</v>
      </c>
      <c r="G20" s="219">
        <v>-426.286</v>
      </c>
      <c r="H20" s="219">
        <v>-124.051</v>
      </c>
      <c r="I20" s="219">
        <v>0</v>
      </c>
      <c r="J20" s="219">
        <v>-269.65760000000006</v>
      </c>
    </row>
    <row r="21" spans="2:12">
      <c r="B21" s="25" t="s">
        <v>55</v>
      </c>
      <c r="C21" s="219">
        <v>885.04700000000003</v>
      </c>
      <c r="D21" s="219">
        <v>1376.4880000000001</v>
      </c>
      <c r="E21" s="219">
        <v>696.71600000000001</v>
      </c>
      <c r="F21" s="219">
        <v>0</v>
      </c>
      <c r="G21" s="219">
        <v>1509.4069999999999</v>
      </c>
      <c r="H21" s="219">
        <v>1101.1369999999999</v>
      </c>
      <c r="I21" s="219">
        <v>0</v>
      </c>
      <c r="J21" s="219">
        <v>2387.2661940000003</v>
      </c>
    </row>
    <row r="22" spans="2:12">
      <c r="B22" s="27" t="s">
        <v>73</v>
      </c>
      <c r="C22" s="220">
        <v>-20.329000000000001</v>
      </c>
      <c r="D22" s="220">
        <v>-10.978999999999999</v>
      </c>
      <c r="E22" s="220">
        <v>7.6859999999999999</v>
      </c>
      <c r="F22" s="220">
        <v>0</v>
      </c>
      <c r="G22" s="220">
        <v>-5.1769999999999996</v>
      </c>
      <c r="H22" s="220">
        <v>8.3190000000000008</v>
      </c>
      <c r="I22" s="220">
        <v>0</v>
      </c>
      <c r="J22" s="220">
        <v>62.557639640640211</v>
      </c>
    </row>
    <row r="23" spans="2:12">
      <c r="B23" s="29"/>
      <c r="C23" s="221"/>
      <c r="D23" s="221"/>
      <c r="E23" s="221"/>
      <c r="F23" s="221"/>
      <c r="G23" s="221"/>
      <c r="H23" s="221"/>
      <c r="I23" s="221"/>
      <c r="J23" s="222"/>
    </row>
    <row r="24" spans="2:12" ht="21">
      <c r="B24" s="29" t="s">
        <v>74</v>
      </c>
      <c r="C24" s="219">
        <v>5947.0640000000003</v>
      </c>
      <c r="D24" s="219">
        <v>7873.7070000000003</v>
      </c>
      <c r="E24" s="219">
        <v>2110.0320000000002</v>
      </c>
      <c r="F24" s="219">
        <v>4827.958929204874</v>
      </c>
      <c r="G24" s="219">
        <v>7273.1019999999999</v>
      </c>
      <c r="H24" s="219">
        <v>5123.165</v>
      </c>
      <c r="I24" s="219">
        <v>6706.7070000000003</v>
      </c>
      <c r="J24" s="219">
        <v>9048.97602502064</v>
      </c>
    </row>
    <row r="25" spans="2:12">
      <c r="B25" s="29"/>
      <c r="C25" s="219">
        <v>0</v>
      </c>
      <c r="D25" s="219">
        <v>0</v>
      </c>
      <c r="E25" s="219">
        <v>0</v>
      </c>
      <c r="F25" s="219">
        <v>0</v>
      </c>
      <c r="G25" s="219">
        <v>0</v>
      </c>
      <c r="H25" s="219">
        <v>0</v>
      </c>
      <c r="I25" s="219">
        <v>0</v>
      </c>
      <c r="J25" s="219">
        <v>0</v>
      </c>
    </row>
    <row r="26" spans="2:12">
      <c r="B26" s="25" t="s">
        <v>75</v>
      </c>
      <c r="C26" s="219">
        <v>-432.03100000000001</v>
      </c>
      <c r="D26" s="219">
        <v>-3905.16</v>
      </c>
      <c r="E26" s="219">
        <v>160.68600000000001</v>
      </c>
      <c r="F26" s="219">
        <v>0</v>
      </c>
      <c r="G26" s="219">
        <v>302.51900000000001</v>
      </c>
      <c r="H26" s="219">
        <v>1699.7239999999999</v>
      </c>
      <c r="I26" s="219">
        <v>0</v>
      </c>
      <c r="J26" s="219">
        <v>399.25209479000063</v>
      </c>
    </row>
    <row r="27" spans="2:12">
      <c r="B27" s="25" t="s">
        <v>76</v>
      </c>
      <c r="C27" s="219">
        <v>-1062.2429999999999</v>
      </c>
      <c r="D27" s="219">
        <v>-2034.0609999999999</v>
      </c>
      <c r="E27" s="219">
        <v>2412.297</v>
      </c>
      <c r="F27" s="219">
        <v>0</v>
      </c>
      <c r="G27" s="219">
        <v>-833.24800000000005</v>
      </c>
      <c r="H27" s="219">
        <v>1013.236</v>
      </c>
      <c r="I27" s="219">
        <v>0</v>
      </c>
      <c r="J27" s="219">
        <v>-3007.9185552933327</v>
      </c>
    </row>
    <row r="28" spans="2:12">
      <c r="B28" s="25" t="s">
        <v>77</v>
      </c>
      <c r="C28" s="219">
        <v>306.62400000000002</v>
      </c>
      <c r="D28" s="219">
        <v>-720.44200000000001</v>
      </c>
      <c r="E28" s="219">
        <v>605.05100000000004</v>
      </c>
      <c r="F28" s="219">
        <v>0</v>
      </c>
      <c r="G28" s="219">
        <v>182.2</v>
      </c>
      <c r="H28" s="219">
        <v>663.81799999999998</v>
      </c>
      <c r="I28" s="219">
        <v>0</v>
      </c>
      <c r="J28" s="219">
        <v>3192.9857155999998</v>
      </c>
    </row>
    <row r="29" spans="2:12">
      <c r="B29" s="25" t="s">
        <v>78</v>
      </c>
      <c r="C29" s="219">
        <v>-155.221</v>
      </c>
      <c r="D29" s="219">
        <v>-135.815</v>
      </c>
      <c r="E29" s="219">
        <v>8.5060000000000002</v>
      </c>
      <c r="F29" s="219">
        <v>0</v>
      </c>
      <c r="G29" s="219">
        <v>238.684</v>
      </c>
      <c r="H29" s="219">
        <v>205.76499999999999</v>
      </c>
      <c r="I29" s="219">
        <v>0</v>
      </c>
      <c r="J29" s="219">
        <v>62.752937069999952</v>
      </c>
    </row>
    <row r="30" spans="2:12">
      <c r="B30" s="55"/>
      <c r="C30" s="220">
        <v>0</v>
      </c>
      <c r="D30" s="220">
        <v>0</v>
      </c>
      <c r="E30" s="220">
        <v>0</v>
      </c>
      <c r="F30" s="220">
        <v>0</v>
      </c>
      <c r="G30" s="220">
        <v>0</v>
      </c>
      <c r="H30" s="220">
        <v>0</v>
      </c>
      <c r="I30" s="220">
        <v>0</v>
      </c>
      <c r="J30" s="220">
        <v>0</v>
      </c>
    </row>
    <row r="31" spans="2:12">
      <c r="B31" s="25"/>
      <c r="C31" s="219">
        <v>0</v>
      </c>
      <c r="D31" s="219">
        <v>0</v>
      </c>
      <c r="E31" s="219">
        <v>0</v>
      </c>
      <c r="F31" s="219">
        <v>0</v>
      </c>
      <c r="G31" s="219">
        <v>0</v>
      </c>
      <c r="H31" s="219">
        <v>0</v>
      </c>
      <c r="I31" s="219">
        <v>0</v>
      </c>
      <c r="J31" s="219">
        <v>0</v>
      </c>
    </row>
    <row r="32" spans="2:12" s="54" customFormat="1">
      <c r="B32" s="29" t="s">
        <v>79</v>
      </c>
      <c r="C32" s="219">
        <v>-1342.8710000000001</v>
      </c>
      <c r="D32" s="219">
        <v>-6795.4780000000001</v>
      </c>
      <c r="E32" s="219">
        <v>3186.54</v>
      </c>
      <c r="F32" s="219">
        <v>2486.5990000000002</v>
      </c>
      <c r="G32" s="219">
        <v>-109.845</v>
      </c>
      <c r="H32" s="219">
        <v>3582.5430000000001</v>
      </c>
      <c r="I32" s="219">
        <v>2399.913</v>
      </c>
      <c r="J32" s="219">
        <v>647.07219216666738</v>
      </c>
      <c r="L32" s="7"/>
    </row>
    <row r="33" spans="2:10">
      <c r="B33" s="29"/>
      <c r="C33" s="219">
        <v>0</v>
      </c>
      <c r="D33" s="219">
        <v>0</v>
      </c>
      <c r="E33" s="219">
        <v>0</v>
      </c>
      <c r="F33" s="219">
        <v>0</v>
      </c>
      <c r="G33" s="219">
        <v>0</v>
      </c>
      <c r="H33" s="219">
        <v>0</v>
      </c>
      <c r="I33" s="219">
        <v>0</v>
      </c>
      <c r="J33" s="219">
        <v>0</v>
      </c>
    </row>
    <row r="34" spans="2:10">
      <c r="B34" s="25" t="s">
        <v>80</v>
      </c>
      <c r="C34" s="219">
        <v>-905.14200000000005</v>
      </c>
      <c r="D34" s="219">
        <v>-705.64499999999998</v>
      </c>
      <c r="E34" s="219">
        <v>-502.38600000000002</v>
      </c>
      <c r="F34" s="219">
        <v>0</v>
      </c>
      <c r="G34" s="219">
        <v>-966.298</v>
      </c>
      <c r="H34" s="219">
        <v>-609.14200000000005</v>
      </c>
      <c r="I34" s="219">
        <v>0</v>
      </c>
      <c r="J34" s="219">
        <v>-1339.05409599</v>
      </c>
    </row>
    <row r="35" spans="2:10">
      <c r="B35" s="25" t="s">
        <v>18</v>
      </c>
      <c r="C35" s="219">
        <v>0</v>
      </c>
      <c r="D35" s="219">
        <v>0</v>
      </c>
      <c r="E35" s="219">
        <v>0</v>
      </c>
      <c r="F35" s="219">
        <v>0</v>
      </c>
      <c r="G35" s="219">
        <v>-87.105999999999995</v>
      </c>
      <c r="H35" s="219">
        <v>0</v>
      </c>
      <c r="I35" s="219">
        <v>0</v>
      </c>
      <c r="J35" s="219">
        <v>0</v>
      </c>
    </row>
    <row r="36" spans="2:10">
      <c r="B36" s="25" t="s">
        <v>81</v>
      </c>
      <c r="C36" s="219">
        <v>-331.33</v>
      </c>
      <c r="D36" s="219">
        <v>-249.56299999999999</v>
      </c>
      <c r="E36" s="219">
        <v>-157.83799999999999</v>
      </c>
      <c r="F36" s="219">
        <v>0</v>
      </c>
      <c r="G36" s="219">
        <v>-298.55099999999999</v>
      </c>
      <c r="H36" s="219">
        <v>-32.451000000000001</v>
      </c>
      <c r="I36" s="219">
        <v>0</v>
      </c>
      <c r="J36" s="219">
        <v>-42.981455873051729</v>
      </c>
    </row>
    <row r="37" spans="2:10">
      <c r="B37" s="25" t="s">
        <v>82</v>
      </c>
      <c r="C37" s="219">
        <v>-569.37599999999998</v>
      </c>
      <c r="D37" s="219">
        <v>-1000.265</v>
      </c>
      <c r="E37" s="219">
        <v>-413.20400000000001</v>
      </c>
      <c r="F37" s="219">
        <v>0</v>
      </c>
      <c r="G37" s="219">
        <v>-883.38300000000004</v>
      </c>
      <c r="H37" s="219">
        <v>-773.49</v>
      </c>
      <c r="I37" s="219">
        <v>0</v>
      </c>
      <c r="J37" s="219">
        <v>-1748.4549816259528</v>
      </c>
    </row>
    <row r="38" spans="2:10">
      <c r="B38" s="25" t="s">
        <v>83</v>
      </c>
      <c r="C38" s="219">
        <v>-27.236000000000001</v>
      </c>
      <c r="D38" s="219">
        <v>-79.456999999999994</v>
      </c>
      <c r="E38" s="219">
        <v>-20.175000000000001</v>
      </c>
      <c r="F38" s="219">
        <v>0</v>
      </c>
      <c r="G38" s="219">
        <v>-38.548000000000002</v>
      </c>
      <c r="H38" s="219">
        <v>-12.593999999999999</v>
      </c>
      <c r="I38" s="219">
        <v>0</v>
      </c>
      <c r="J38" s="219">
        <v>-57.459426220000005</v>
      </c>
    </row>
    <row r="39" spans="2:10" ht="20">
      <c r="B39" s="25" t="s">
        <v>84</v>
      </c>
      <c r="C39" s="219">
        <v>0</v>
      </c>
      <c r="D39" s="219">
        <v>-11.3</v>
      </c>
      <c r="E39" s="219">
        <v>-22.969000000000001</v>
      </c>
      <c r="F39" s="219">
        <v>0</v>
      </c>
      <c r="G39" s="219">
        <v>-39.137</v>
      </c>
      <c r="H39" s="219">
        <v>-12.603</v>
      </c>
      <c r="I39" s="219">
        <v>0</v>
      </c>
      <c r="J39" s="219">
        <v>-27.523435669999998</v>
      </c>
    </row>
    <row r="40" spans="2:10" ht="20">
      <c r="B40" s="25" t="s">
        <v>85</v>
      </c>
      <c r="C40" s="219">
        <v>0</v>
      </c>
      <c r="D40" s="219">
        <v>-26.202000000000002</v>
      </c>
      <c r="E40" s="219">
        <v>-57.761000000000003</v>
      </c>
      <c r="F40" s="219">
        <v>0</v>
      </c>
      <c r="G40" s="219">
        <v>-188.87899999999999</v>
      </c>
      <c r="H40" s="219">
        <v>-202.875</v>
      </c>
      <c r="I40" s="219">
        <v>0</v>
      </c>
      <c r="J40" s="219">
        <v>-651.02628500000003</v>
      </c>
    </row>
    <row r="41" spans="2:10">
      <c r="B41" s="55"/>
      <c r="C41" s="220">
        <v>0</v>
      </c>
      <c r="D41" s="220">
        <v>0</v>
      </c>
      <c r="E41" s="220">
        <v>0</v>
      </c>
      <c r="F41" s="220">
        <v>0</v>
      </c>
      <c r="G41" s="220">
        <v>0</v>
      </c>
      <c r="H41" s="220">
        <v>0</v>
      </c>
      <c r="I41" s="220">
        <v>0</v>
      </c>
      <c r="J41" s="220">
        <v>0</v>
      </c>
    </row>
    <row r="42" spans="2:10">
      <c r="B42" s="29"/>
      <c r="C42" s="219">
        <v>0</v>
      </c>
      <c r="D42" s="219">
        <v>0</v>
      </c>
      <c r="E42" s="219">
        <v>0</v>
      </c>
      <c r="F42" s="219">
        <v>0</v>
      </c>
      <c r="G42" s="219">
        <v>0</v>
      </c>
      <c r="H42" s="219">
        <v>0</v>
      </c>
      <c r="I42" s="219">
        <v>0</v>
      </c>
      <c r="J42" s="219">
        <v>0</v>
      </c>
    </row>
    <row r="43" spans="2:10">
      <c r="B43" s="29" t="s">
        <v>86</v>
      </c>
      <c r="C43" s="219">
        <v>2771.1089999999999</v>
      </c>
      <c r="D43" s="219">
        <v>-994.20299999999997</v>
      </c>
      <c r="E43" s="219">
        <v>4122.2389999999996</v>
      </c>
      <c r="F43" s="219">
        <v>5538.5208981342994</v>
      </c>
      <c r="G43" s="219">
        <v>4661.3549999999996</v>
      </c>
      <c r="H43" s="219">
        <v>7062.5529999999999</v>
      </c>
      <c r="I43" s="219">
        <v>6227.6869999999999</v>
      </c>
      <c r="J43" s="219">
        <v>5829.5485368083037</v>
      </c>
    </row>
    <row r="44" spans="2:10">
      <c r="B44" s="55"/>
      <c r="C44" s="220">
        <v>0</v>
      </c>
      <c r="D44" s="220">
        <v>0</v>
      </c>
      <c r="E44" s="220">
        <v>0</v>
      </c>
      <c r="F44" s="220">
        <v>0</v>
      </c>
      <c r="G44" s="220">
        <v>0</v>
      </c>
      <c r="H44" s="220">
        <v>0</v>
      </c>
      <c r="I44" s="220">
        <v>0</v>
      </c>
      <c r="J44" s="220">
        <v>0</v>
      </c>
    </row>
    <row r="45" spans="2:10">
      <c r="B45" s="25"/>
      <c r="C45" s="219">
        <v>0</v>
      </c>
      <c r="D45" s="219">
        <v>0</v>
      </c>
      <c r="E45" s="219">
        <v>0</v>
      </c>
      <c r="F45" s="219">
        <v>0</v>
      </c>
      <c r="G45" s="219">
        <v>0</v>
      </c>
      <c r="H45" s="219">
        <v>0</v>
      </c>
      <c r="I45" s="219">
        <v>0</v>
      </c>
      <c r="J45" s="219">
        <v>0</v>
      </c>
    </row>
    <row r="46" spans="2:10">
      <c r="B46" s="29" t="s">
        <v>87</v>
      </c>
      <c r="C46" s="219">
        <v>0</v>
      </c>
      <c r="D46" s="219">
        <v>0</v>
      </c>
      <c r="E46" s="219">
        <v>0</v>
      </c>
      <c r="F46" s="219">
        <v>0</v>
      </c>
      <c r="G46" s="219">
        <v>0</v>
      </c>
      <c r="H46" s="219">
        <v>0</v>
      </c>
      <c r="I46" s="219">
        <v>0</v>
      </c>
      <c r="J46" s="219">
        <v>0</v>
      </c>
    </row>
    <row r="47" spans="2:10" s="54" customFormat="1">
      <c r="B47" s="25" t="s">
        <v>88</v>
      </c>
      <c r="C47" s="219">
        <v>-1147.1369999999999</v>
      </c>
      <c r="D47" s="219">
        <v>-562.375</v>
      </c>
      <c r="E47" s="219">
        <v>-172.83099999999999</v>
      </c>
      <c r="F47" s="219">
        <v>-281.02352901011847</v>
      </c>
      <c r="G47" s="219">
        <v>-602.03399999999999</v>
      </c>
      <c r="H47" s="219">
        <v>-1051.8019999999999</v>
      </c>
      <c r="I47" s="219">
        <v>0</v>
      </c>
      <c r="J47" s="219">
        <v>-2455.7569615976645</v>
      </c>
    </row>
    <row r="48" spans="2:10">
      <c r="B48" s="25" t="s">
        <v>89</v>
      </c>
      <c r="C48" s="219">
        <v>0</v>
      </c>
      <c r="D48" s="219">
        <v>0</v>
      </c>
      <c r="E48" s="219">
        <v>0</v>
      </c>
      <c r="F48" s="219">
        <v>0</v>
      </c>
      <c r="G48" s="219">
        <v>0</v>
      </c>
      <c r="H48" s="219">
        <v>0</v>
      </c>
      <c r="I48" s="219">
        <v>0</v>
      </c>
      <c r="J48" s="219">
        <v>0</v>
      </c>
    </row>
    <row r="49" spans="2:10">
      <c r="B49" s="25" t="s">
        <v>90</v>
      </c>
      <c r="C49" s="219">
        <v>18.896999999999998</v>
      </c>
      <c r="D49" s="219">
        <v>34.607999999999997</v>
      </c>
      <c r="E49" s="219">
        <v>0</v>
      </c>
      <c r="F49" s="219">
        <v>0</v>
      </c>
      <c r="G49" s="219">
        <v>13.113</v>
      </c>
      <c r="H49" s="219">
        <v>10.7</v>
      </c>
      <c r="I49" s="219">
        <v>0</v>
      </c>
      <c r="J49" s="219">
        <v>8.1141419999999993</v>
      </c>
    </row>
    <row r="50" spans="2:10">
      <c r="B50" s="25" t="s">
        <v>91</v>
      </c>
      <c r="C50" s="219">
        <v>-45.438000000000002</v>
      </c>
      <c r="D50" s="219">
        <v>-16.79</v>
      </c>
      <c r="E50" s="219">
        <v>-37.850999999999999</v>
      </c>
      <c r="F50" s="219">
        <v>0</v>
      </c>
      <c r="G50" s="219">
        <v>-47.286000000000001</v>
      </c>
      <c r="H50" s="219">
        <v>-12.3</v>
      </c>
      <c r="I50" s="219">
        <v>0</v>
      </c>
      <c r="J50" s="219">
        <v>-65.067964479999986</v>
      </c>
    </row>
    <row r="51" spans="2:10">
      <c r="B51" s="25" t="s">
        <v>92</v>
      </c>
      <c r="C51" s="219">
        <v>0</v>
      </c>
      <c r="D51" s="219">
        <v>137.61000000000001</v>
      </c>
      <c r="E51" s="219">
        <v>1.496</v>
      </c>
      <c r="F51" s="219">
        <v>0</v>
      </c>
      <c r="G51" s="219">
        <v>90.53</v>
      </c>
      <c r="H51" s="219">
        <v>141.26900000000001</v>
      </c>
      <c r="I51" s="219">
        <v>0</v>
      </c>
      <c r="J51" s="219">
        <v>169.92160232999998</v>
      </c>
    </row>
    <row r="52" spans="2:10">
      <c r="B52" s="25" t="s">
        <v>155</v>
      </c>
      <c r="C52" s="219">
        <v>0</v>
      </c>
      <c r="D52" s="219">
        <v>0</v>
      </c>
      <c r="E52" s="219">
        <v>0</v>
      </c>
      <c r="F52" s="219">
        <v>0</v>
      </c>
      <c r="G52" s="219">
        <v>0</v>
      </c>
      <c r="H52" s="219">
        <v>49.073</v>
      </c>
      <c r="I52" s="219">
        <v>0</v>
      </c>
      <c r="J52" s="219">
        <v>49.074458790000065</v>
      </c>
    </row>
    <row r="53" spans="2:10">
      <c r="B53" s="25" t="s">
        <v>93</v>
      </c>
      <c r="C53" s="219">
        <v>-40.527999999999999</v>
      </c>
      <c r="D53" s="219">
        <v>-119.675</v>
      </c>
      <c r="E53" s="219">
        <v>-46.433</v>
      </c>
      <c r="F53" s="219">
        <v>-81.594999999999999</v>
      </c>
      <c r="G53" s="219">
        <v>-103.57899999999999</v>
      </c>
      <c r="H53" s="219">
        <v>-421.97899999999998</v>
      </c>
      <c r="I53" s="219">
        <v>0</v>
      </c>
      <c r="J53" s="219">
        <v>-1826.1090425708178</v>
      </c>
    </row>
    <row r="54" spans="2:10">
      <c r="B54" s="25" t="s">
        <v>94</v>
      </c>
      <c r="C54" s="219">
        <v>-390.75</v>
      </c>
      <c r="D54" s="219">
        <v>-892.9</v>
      </c>
      <c r="E54" s="219">
        <v>-274.10000000000002</v>
      </c>
      <c r="F54" s="219">
        <v>0</v>
      </c>
      <c r="G54" s="219">
        <v>-590.29999999999995</v>
      </c>
      <c r="H54" s="219">
        <v>-434.2</v>
      </c>
      <c r="I54" s="219">
        <v>0</v>
      </c>
      <c r="J54" s="219">
        <v>-434.3</v>
      </c>
    </row>
    <row r="55" spans="2:10">
      <c r="B55" s="25" t="s">
        <v>95</v>
      </c>
      <c r="C55" s="219">
        <v>0</v>
      </c>
      <c r="D55" s="219">
        <v>135.47</v>
      </c>
      <c r="E55" s="219">
        <v>50</v>
      </c>
      <c r="F55" s="219">
        <v>0</v>
      </c>
      <c r="G55" s="219">
        <v>50</v>
      </c>
      <c r="H55" s="219">
        <v>0</v>
      </c>
      <c r="I55" s="219">
        <v>0</v>
      </c>
      <c r="J55" s="219">
        <v>0</v>
      </c>
    </row>
    <row r="56" spans="2:10">
      <c r="B56" s="25" t="s">
        <v>96</v>
      </c>
      <c r="C56" s="219">
        <v>-103.563</v>
      </c>
      <c r="D56" s="219">
        <v>-262.85000000000002</v>
      </c>
      <c r="E56" s="219">
        <v>-386.52300000000002</v>
      </c>
      <c r="F56" s="219">
        <v>0</v>
      </c>
      <c r="G56" s="219">
        <v>-739.16800000000001</v>
      </c>
      <c r="H56" s="219">
        <v>0</v>
      </c>
      <c r="I56" s="219">
        <v>0</v>
      </c>
      <c r="J56" s="219">
        <v>0</v>
      </c>
    </row>
    <row r="57" spans="2:10">
      <c r="B57" s="25" t="s">
        <v>97</v>
      </c>
      <c r="C57" s="219">
        <v>643.31899999999996</v>
      </c>
      <c r="D57" s="219">
        <v>229.072</v>
      </c>
      <c r="E57" s="219">
        <v>0</v>
      </c>
      <c r="F57" s="219">
        <v>0</v>
      </c>
      <c r="G57" s="219">
        <v>508.51900000000001</v>
      </c>
      <c r="H57" s="219">
        <v>343.71600000000001</v>
      </c>
      <c r="I57" s="219">
        <v>0</v>
      </c>
      <c r="J57" s="219">
        <v>343.71636000000001</v>
      </c>
    </row>
    <row r="58" spans="2:10">
      <c r="B58" s="25" t="s">
        <v>98</v>
      </c>
      <c r="C58" s="219">
        <v>8.7360000000000007</v>
      </c>
      <c r="D58" s="219">
        <v>77.385999999999996</v>
      </c>
      <c r="E58" s="219">
        <v>10.348000000000001</v>
      </c>
      <c r="F58" s="219">
        <v>0</v>
      </c>
      <c r="G58" s="219">
        <v>27.689</v>
      </c>
      <c r="H58" s="219">
        <v>42.081000000000003</v>
      </c>
      <c r="I58" s="219">
        <v>0</v>
      </c>
      <c r="J58" s="219">
        <v>187.08496400000001</v>
      </c>
    </row>
    <row r="59" spans="2:10">
      <c r="B59" s="25" t="s">
        <v>99</v>
      </c>
      <c r="C59" s="219">
        <v>1.2090000000000001</v>
      </c>
      <c r="D59" s="219">
        <v>0</v>
      </c>
      <c r="E59" s="219">
        <v>0</v>
      </c>
      <c r="F59" s="219">
        <v>0</v>
      </c>
      <c r="G59" s="219">
        <v>2.61</v>
      </c>
      <c r="H59" s="219">
        <v>0</v>
      </c>
      <c r="I59" s="219">
        <v>0</v>
      </c>
      <c r="J59" s="219">
        <v>0</v>
      </c>
    </row>
    <row r="60" spans="2:10">
      <c r="B60" s="55"/>
      <c r="C60" s="220">
        <v>0</v>
      </c>
      <c r="D60" s="220">
        <v>0</v>
      </c>
      <c r="E60" s="220">
        <v>0</v>
      </c>
      <c r="F60" s="220">
        <v>0</v>
      </c>
      <c r="G60" s="220">
        <v>0</v>
      </c>
      <c r="H60" s="220">
        <v>0</v>
      </c>
      <c r="I60" s="220">
        <v>0</v>
      </c>
      <c r="J60" s="220">
        <v>0</v>
      </c>
    </row>
    <row r="61" spans="2:10">
      <c r="B61" s="29"/>
      <c r="C61" s="219">
        <v>0</v>
      </c>
      <c r="D61" s="219">
        <v>0</v>
      </c>
      <c r="E61" s="219">
        <v>0</v>
      </c>
      <c r="F61" s="219">
        <v>0</v>
      </c>
      <c r="G61" s="219">
        <v>0</v>
      </c>
      <c r="H61" s="219">
        <v>0</v>
      </c>
      <c r="I61" s="219">
        <v>0</v>
      </c>
      <c r="J61" s="219">
        <v>0</v>
      </c>
    </row>
    <row r="62" spans="2:10">
      <c r="B62" s="29" t="s">
        <v>100</v>
      </c>
      <c r="C62" s="219">
        <v>-1055.2550000000001</v>
      </c>
      <c r="D62" s="219">
        <v>-1240.444</v>
      </c>
      <c r="E62" s="219">
        <v>-855.89400000000001</v>
      </c>
      <c r="F62" s="219">
        <v>-950.47579352011849</v>
      </c>
      <c r="G62" s="219">
        <v>-1389.9059999999999</v>
      </c>
      <c r="H62" s="219">
        <v>-1333.442</v>
      </c>
      <c r="I62" s="219">
        <v>-2277.5709999999999</v>
      </c>
      <c r="J62" s="219">
        <v>-4023.3224415284808</v>
      </c>
    </row>
    <row r="63" spans="2:10">
      <c r="B63" s="55"/>
      <c r="C63" s="220">
        <v>0</v>
      </c>
      <c r="D63" s="220">
        <v>0</v>
      </c>
      <c r="E63" s="220">
        <v>0</v>
      </c>
      <c r="F63" s="220">
        <v>0</v>
      </c>
      <c r="G63" s="220">
        <v>0</v>
      </c>
      <c r="H63" s="220">
        <v>0</v>
      </c>
      <c r="I63" s="220">
        <v>0</v>
      </c>
      <c r="J63" s="220">
        <v>0</v>
      </c>
    </row>
    <row r="64" spans="2:10">
      <c r="B64" s="25"/>
      <c r="C64" s="219">
        <v>0</v>
      </c>
      <c r="D64" s="219">
        <v>0</v>
      </c>
      <c r="E64" s="219">
        <v>0</v>
      </c>
      <c r="F64" s="219">
        <v>0</v>
      </c>
      <c r="G64" s="219">
        <v>0</v>
      </c>
      <c r="H64" s="219">
        <v>0</v>
      </c>
      <c r="I64" s="219">
        <v>0</v>
      </c>
      <c r="J64" s="219">
        <v>0</v>
      </c>
    </row>
    <row r="65" spans="2:10">
      <c r="B65" s="29" t="s">
        <v>101</v>
      </c>
      <c r="C65" s="219">
        <v>0</v>
      </c>
      <c r="D65" s="219">
        <v>0</v>
      </c>
      <c r="E65" s="219">
        <v>0</v>
      </c>
      <c r="F65" s="219">
        <v>0</v>
      </c>
      <c r="G65" s="219">
        <v>0</v>
      </c>
      <c r="H65" s="219">
        <v>0</v>
      </c>
      <c r="I65" s="219">
        <v>0</v>
      </c>
      <c r="J65" s="219">
        <v>0</v>
      </c>
    </row>
    <row r="66" spans="2:10">
      <c r="B66" s="25" t="s">
        <v>102</v>
      </c>
      <c r="C66" s="219">
        <v>5029.3999999999996</v>
      </c>
      <c r="D66" s="219">
        <v>6360.393</v>
      </c>
      <c r="E66" s="219">
        <v>1967.6590000000001</v>
      </c>
      <c r="F66" s="219">
        <v>0</v>
      </c>
      <c r="G66" s="219">
        <v>9820.2099999999991</v>
      </c>
      <c r="H66" s="219">
        <v>2284.337</v>
      </c>
      <c r="I66" s="219">
        <v>0</v>
      </c>
      <c r="J66" s="219">
        <v>7633.7483483899987</v>
      </c>
    </row>
    <row r="67" spans="2:10">
      <c r="B67" s="25" t="s">
        <v>103</v>
      </c>
      <c r="C67" s="219">
        <v>-4528.8389999999999</v>
      </c>
      <c r="D67" s="219">
        <v>-4607.4970000000003</v>
      </c>
      <c r="E67" s="219">
        <v>-3607.5239999999999</v>
      </c>
      <c r="F67" s="219">
        <v>0</v>
      </c>
      <c r="G67" s="219">
        <v>-10507.963</v>
      </c>
      <c r="H67" s="219">
        <v>-4467.6469999999999</v>
      </c>
      <c r="I67" s="219">
        <v>0</v>
      </c>
      <c r="J67" s="219">
        <v>-6491.2733433263866</v>
      </c>
    </row>
    <row r="68" spans="2:10">
      <c r="B68" s="25" t="s">
        <v>104</v>
      </c>
      <c r="C68" s="219">
        <v>1241.482</v>
      </c>
      <c r="D68" s="219">
        <v>2132.433</v>
      </c>
      <c r="E68" s="219">
        <v>639.03</v>
      </c>
      <c r="F68" s="219">
        <v>0</v>
      </c>
      <c r="G68" s="219">
        <v>1547.13</v>
      </c>
      <c r="H68" s="219">
        <v>924.55600000000004</v>
      </c>
      <c r="I68" s="219">
        <v>0</v>
      </c>
      <c r="J68" s="219">
        <v>2518.6313850400002</v>
      </c>
    </row>
    <row r="69" spans="2:10" s="52" customFormat="1">
      <c r="B69" s="25" t="s">
        <v>105</v>
      </c>
      <c r="C69" s="219">
        <v>-1550.4169999999999</v>
      </c>
      <c r="D69" s="219">
        <v>-1114.5999999999999</v>
      </c>
      <c r="E69" s="219">
        <v>-1620.748</v>
      </c>
      <c r="F69" s="219">
        <v>0</v>
      </c>
      <c r="G69" s="219">
        <v>-2472.0830000000001</v>
      </c>
      <c r="H69" s="219">
        <v>-1382.2560000000001</v>
      </c>
      <c r="I69" s="219">
        <v>0</v>
      </c>
      <c r="J69" s="219">
        <v>-1644.9760683000002</v>
      </c>
    </row>
    <row r="70" spans="2:10" s="52" customFormat="1">
      <c r="B70" s="218" t="s">
        <v>106</v>
      </c>
      <c r="C70" s="219">
        <v>0</v>
      </c>
      <c r="D70" s="219">
        <v>1224.191</v>
      </c>
      <c r="E70" s="219">
        <v>1974.3510000000001</v>
      </c>
      <c r="F70" s="219">
        <v>0</v>
      </c>
      <c r="G70" s="219">
        <v>1264.5889999999999</v>
      </c>
      <c r="H70" s="219">
        <v>1059.8510000000001</v>
      </c>
      <c r="I70" s="219">
        <v>0</v>
      </c>
      <c r="J70" s="219">
        <v>2388.5488783200008</v>
      </c>
    </row>
    <row r="71" spans="2:10">
      <c r="B71" s="218" t="s">
        <v>107</v>
      </c>
      <c r="C71" s="219">
        <v>0</v>
      </c>
      <c r="D71" s="219">
        <v>-553.05999999999995</v>
      </c>
      <c r="E71" s="219">
        <v>-2406.8719999999998</v>
      </c>
      <c r="F71" s="219">
        <v>0</v>
      </c>
      <c r="G71" s="219">
        <v>-1751.914</v>
      </c>
      <c r="H71" s="219">
        <v>-1199.6400000000001</v>
      </c>
      <c r="I71" s="219">
        <v>0</v>
      </c>
      <c r="J71" s="219">
        <v>-2231.8182157100005</v>
      </c>
    </row>
    <row r="72" spans="2:10">
      <c r="B72" s="25" t="s">
        <v>108</v>
      </c>
      <c r="C72" s="219">
        <v>-319.03899999999999</v>
      </c>
      <c r="D72" s="219">
        <v>-119.301</v>
      </c>
      <c r="E72" s="219">
        <v>-118.67400000000001</v>
      </c>
      <c r="F72" s="219">
        <v>0</v>
      </c>
      <c r="G72" s="219">
        <v>-154.84200000000001</v>
      </c>
      <c r="H72" s="219">
        <v>-33.472000000000001</v>
      </c>
      <c r="I72" s="219">
        <v>0</v>
      </c>
      <c r="J72" s="219">
        <v>-58.041111218614915</v>
      </c>
    </row>
    <row r="73" spans="2:10">
      <c r="B73" s="25" t="s">
        <v>109</v>
      </c>
      <c r="C73" s="219">
        <v>-925.24900000000002</v>
      </c>
      <c r="D73" s="219">
        <v>-1288.4480000000001</v>
      </c>
      <c r="E73" s="219">
        <v>-767.98199999999997</v>
      </c>
      <c r="F73" s="219">
        <v>0</v>
      </c>
      <c r="G73" s="219">
        <v>-1631.4949999999999</v>
      </c>
      <c r="H73" s="219">
        <v>-783.48</v>
      </c>
      <c r="I73" s="219">
        <v>0</v>
      </c>
      <c r="J73" s="219">
        <v>-1504.808</v>
      </c>
    </row>
    <row r="74" spans="2:10">
      <c r="B74" s="25" t="s">
        <v>202</v>
      </c>
      <c r="C74" s="219">
        <v>0</v>
      </c>
      <c r="D74" s="219">
        <v>0</v>
      </c>
      <c r="E74" s="219">
        <v>0</v>
      </c>
      <c r="F74" s="219">
        <v>0</v>
      </c>
      <c r="G74" s="219">
        <v>0</v>
      </c>
      <c r="H74" s="219">
        <v>0</v>
      </c>
      <c r="I74" s="219">
        <v>0</v>
      </c>
      <c r="J74" s="219">
        <v>3450.0003999999999</v>
      </c>
    </row>
    <row r="75" spans="2:10">
      <c r="B75" s="25" t="s">
        <v>203</v>
      </c>
      <c r="C75" s="219">
        <v>0</v>
      </c>
      <c r="D75" s="219">
        <v>0</v>
      </c>
      <c r="E75" s="219">
        <v>0</v>
      </c>
      <c r="F75" s="219">
        <v>0</v>
      </c>
      <c r="G75" s="219">
        <v>0</v>
      </c>
      <c r="H75" s="219">
        <v>0</v>
      </c>
      <c r="I75" s="219">
        <v>0</v>
      </c>
      <c r="J75" s="219">
        <v>-464.09570766999997</v>
      </c>
    </row>
    <row r="76" spans="2:10">
      <c r="B76" s="55" t="s">
        <v>204</v>
      </c>
      <c r="C76" s="220">
        <v>0</v>
      </c>
      <c r="D76" s="220">
        <v>0</v>
      </c>
      <c r="E76" s="220">
        <v>0</v>
      </c>
      <c r="F76" s="220">
        <v>0</v>
      </c>
      <c r="G76" s="220">
        <v>0</v>
      </c>
      <c r="H76" s="220">
        <v>0</v>
      </c>
      <c r="I76" s="220">
        <v>0</v>
      </c>
      <c r="J76" s="220">
        <v>-424.66738600000002</v>
      </c>
    </row>
    <row r="77" spans="2:10">
      <c r="B77" s="29"/>
      <c r="C77" s="219">
        <v>0</v>
      </c>
      <c r="D77" s="219">
        <v>0</v>
      </c>
      <c r="E77" s="219">
        <v>0</v>
      </c>
      <c r="F77" s="219">
        <v>0</v>
      </c>
      <c r="G77" s="219">
        <v>0</v>
      </c>
      <c r="H77" s="219">
        <v>0</v>
      </c>
      <c r="I77" s="219">
        <v>0</v>
      </c>
      <c r="J77" s="219">
        <v>0</v>
      </c>
    </row>
    <row r="78" spans="2:10">
      <c r="B78" s="29" t="s">
        <v>156</v>
      </c>
      <c r="C78" s="219">
        <v>-1052.662</v>
      </c>
      <c r="D78" s="219">
        <v>2034.1110000000001</v>
      </c>
      <c r="E78" s="219">
        <v>-3940.76</v>
      </c>
      <c r="F78" s="219">
        <v>-4709.0449344735407</v>
      </c>
      <c r="G78" s="219">
        <v>-3886.3679999999999</v>
      </c>
      <c r="H78" s="219">
        <v>-3597.7510000000002</v>
      </c>
      <c r="I78" s="219">
        <v>-1886.8610000000001</v>
      </c>
      <c r="J78" s="219">
        <v>3171.2491795249971</v>
      </c>
    </row>
    <row r="79" spans="2:10">
      <c r="B79" s="55"/>
      <c r="C79" s="220">
        <v>0</v>
      </c>
      <c r="D79" s="220">
        <v>0</v>
      </c>
      <c r="E79" s="220">
        <v>0</v>
      </c>
      <c r="F79" s="220">
        <v>0</v>
      </c>
      <c r="G79" s="220">
        <v>0</v>
      </c>
      <c r="H79" s="220">
        <v>0</v>
      </c>
      <c r="I79" s="220">
        <v>0</v>
      </c>
      <c r="J79" s="220">
        <v>0</v>
      </c>
    </row>
    <row r="80" spans="2:10">
      <c r="B80" s="29"/>
      <c r="C80" s="219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</row>
    <row r="81" spans="2:10" ht="21">
      <c r="B81" s="29" t="s">
        <v>110</v>
      </c>
      <c r="C81" s="219">
        <v>-30.030999999999999</v>
      </c>
      <c r="D81" s="219">
        <v>-58.921999999999997</v>
      </c>
      <c r="E81" s="219">
        <v>98.965000000000003</v>
      </c>
      <c r="F81" s="219">
        <v>144.86793970000005</v>
      </c>
      <c r="G81" s="219">
        <v>101.941</v>
      </c>
      <c r="H81" s="219">
        <v>-46.548999999999999</v>
      </c>
      <c r="I81" s="219">
        <v>3.6909999999999998</v>
      </c>
      <c r="J81" s="219">
        <v>0.52247261999997496</v>
      </c>
    </row>
    <row r="82" spans="2:10">
      <c r="B82" s="55"/>
      <c r="C82" s="220">
        <v>0</v>
      </c>
      <c r="D82" s="220">
        <v>0</v>
      </c>
      <c r="E82" s="220">
        <v>0</v>
      </c>
      <c r="F82" s="220">
        <v>0</v>
      </c>
      <c r="G82" s="220">
        <v>0</v>
      </c>
      <c r="H82" s="220">
        <v>0</v>
      </c>
      <c r="I82" s="220">
        <v>0</v>
      </c>
      <c r="J82" s="220">
        <v>0</v>
      </c>
    </row>
    <row r="83" spans="2:10">
      <c r="B83" s="29"/>
      <c r="C83" s="219">
        <v>0</v>
      </c>
      <c r="D83" s="219">
        <v>0</v>
      </c>
      <c r="E83" s="219">
        <v>0</v>
      </c>
      <c r="F83" s="219">
        <v>0</v>
      </c>
      <c r="G83" s="219">
        <v>0</v>
      </c>
      <c r="H83" s="219">
        <v>0</v>
      </c>
      <c r="I83" s="219">
        <v>0</v>
      </c>
      <c r="J83" s="219">
        <v>0</v>
      </c>
    </row>
    <row r="84" spans="2:10">
      <c r="B84" s="29" t="s">
        <v>157</v>
      </c>
      <c r="C84" s="219">
        <v>633.16099999999994</v>
      </c>
      <c r="D84" s="219">
        <v>-259.45800000000003</v>
      </c>
      <c r="E84" s="219">
        <v>-575.45000000000005</v>
      </c>
      <c r="F84" s="219">
        <v>23.868109840640798</v>
      </c>
      <c r="G84" s="219">
        <v>-512.97799999999995</v>
      </c>
      <c r="H84" s="219">
        <v>2084.8110000000001</v>
      </c>
      <c r="I84" s="219">
        <v>2066.9470000000001</v>
      </c>
      <c r="J84" s="219">
        <v>4977.9977474248208</v>
      </c>
    </row>
    <row r="85" spans="2:10">
      <c r="B85" s="55"/>
      <c r="C85" s="220">
        <v>0</v>
      </c>
      <c r="D85" s="220">
        <v>0</v>
      </c>
      <c r="E85" s="220">
        <v>0</v>
      </c>
      <c r="F85" s="220">
        <v>0</v>
      </c>
      <c r="G85" s="220">
        <v>0</v>
      </c>
      <c r="H85" s="220">
        <v>0</v>
      </c>
      <c r="I85" s="220">
        <v>0</v>
      </c>
      <c r="J85" s="220">
        <v>0</v>
      </c>
    </row>
    <row r="86" spans="2:10">
      <c r="B86" s="29"/>
      <c r="C86" s="219">
        <v>0</v>
      </c>
      <c r="D86" s="219">
        <v>0</v>
      </c>
      <c r="E86" s="219">
        <v>0</v>
      </c>
      <c r="F86" s="219">
        <v>0</v>
      </c>
      <c r="G86" s="219">
        <v>0</v>
      </c>
      <c r="H86" s="219">
        <v>0</v>
      </c>
      <c r="I86" s="219">
        <v>0</v>
      </c>
      <c r="J86" s="219">
        <v>0</v>
      </c>
    </row>
    <row r="87" spans="2:10">
      <c r="B87" s="29" t="s">
        <v>158</v>
      </c>
      <c r="C87" s="219">
        <v>739.55799999999999</v>
      </c>
      <c r="D87" s="219">
        <v>1372.7190000000001</v>
      </c>
      <c r="E87" s="219">
        <v>1113.261</v>
      </c>
      <c r="F87" s="219">
        <v>1113.261</v>
      </c>
      <c r="G87" s="219">
        <v>1113.261</v>
      </c>
      <c r="H87" s="219">
        <v>600.28300000000002</v>
      </c>
      <c r="I87" s="219">
        <v>600.28300000000002</v>
      </c>
      <c r="J87" s="219">
        <v>600.28300000000002</v>
      </c>
    </row>
    <row r="88" spans="2:10">
      <c r="B88" s="55"/>
      <c r="C88" s="220">
        <v>0</v>
      </c>
      <c r="D88" s="220">
        <v>0</v>
      </c>
      <c r="E88" s="220">
        <v>0</v>
      </c>
      <c r="F88" s="220">
        <v>0</v>
      </c>
      <c r="G88" s="220">
        <v>0</v>
      </c>
      <c r="H88" s="220">
        <v>0</v>
      </c>
      <c r="I88" s="220">
        <v>0</v>
      </c>
      <c r="J88" s="220">
        <v>0</v>
      </c>
    </row>
    <row r="89" spans="2:10">
      <c r="B89" s="29"/>
      <c r="C89" s="219">
        <v>0</v>
      </c>
      <c r="D89" s="219">
        <v>0</v>
      </c>
      <c r="E89" s="219">
        <v>0</v>
      </c>
      <c r="F89" s="219">
        <v>0</v>
      </c>
      <c r="G89" s="219">
        <v>0</v>
      </c>
      <c r="H89" s="219">
        <v>0</v>
      </c>
      <c r="I89" s="219">
        <v>0</v>
      </c>
      <c r="J89" s="219">
        <v>0</v>
      </c>
    </row>
    <row r="90" spans="2:10">
      <c r="B90" s="29" t="s">
        <v>159</v>
      </c>
      <c r="C90" s="219">
        <v>1372.7190000000001</v>
      </c>
      <c r="D90" s="219">
        <v>1113.261</v>
      </c>
      <c r="E90" s="219">
        <v>537.81100000000004</v>
      </c>
      <c r="F90" s="219">
        <v>1137.1289999999999</v>
      </c>
      <c r="G90" s="219">
        <v>600.28300000000002</v>
      </c>
      <c r="H90" s="219">
        <v>2685.0940000000001</v>
      </c>
      <c r="I90" s="219">
        <v>2667.23</v>
      </c>
      <c r="J90" s="219">
        <v>5578.2804489999999</v>
      </c>
    </row>
    <row r="91" spans="2:10" ht="13.5" thickBot="1">
      <c r="B91" s="56"/>
      <c r="C91" s="223"/>
      <c r="D91" s="223"/>
      <c r="E91" s="223"/>
      <c r="F91" s="223"/>
      <c r="G91" s="223"/>
      <c r="H91" s="223"/>
      <c r="I91" s="223"/>
      <c r="J91" s="224"/>
    </row>
    <row r="92" spans="2:10">
      <c r="C92" s="219"/>
      <c r="D92" s="219"/>
      <c r="E92" s="219"/>
      <c r="F92" s="219"/>
      <c r="G92" s="219"/>
      <c r="H92" s="219"/>
      <c r="I92" s="219"/>
      <c r="J92" s="219"/>
    </row>
    <row r="93" spans="2:10">
      <c r="C93" s="219"/>
      <c r="D93" s="219"/>
      <c r="E93" s="219"/>
      <c r="F93" s="219"/>
      <c r="G93" s="219"/>
      <c r="H93" s="219"/>
      <c r="I93" s="219"/>
      <c r="J93" s="219"/>
    </row>
    <row r="94" spans="2:10">
      <c r="B94" s="29" t="s">
        <v>167</v>
      </c>
      <c r="C94" s="219">
        <v>1583.444</v>
      </c>
      <c r="D94" s="219">
        <v>-1676.2529999999999</v>
      </c>
      <c r="E94" s="219">
        <v>3902.9749999999999</v>
      </c>
      <c r="F94" s="219">
        <v>5175.9023691241819</v>
      </c>
      <c r="G94" s="219">
        <v>3955.7420000000002</v>
      </c>
      <c r="H94" s="219">
        <v>5588.7719999999999</v>
      </c>
      <c r="I94" s="219">
        <v>3802.0219999999999</v>
      </c>
      <c r="J94" s="219">
        <v>1547.6825326398211</v>
      </c>
    </row>
    <row r="95" spans="2:10">
      <c r="C95" s="219"/>
      <c r="D95" s="219"/>
      <c r="E95" s="219"/>
      <c r="F95" s="219"/>
      <c r="G95" s="219"/>
      <c r="H95" s="219"/>
      <c r="I95" s="219"/>
      <c r="J95" s="219"/>
    </row>
    <row r="96" spans="2:10">
      <c r="B96" s="7" t="s">
        <v>168</v>
      </c>
      <c r="C96" s="219"/>
      <c r="D96" s="219"/>
      <c r="E96" s="219"/>
      <c r="F96" s="219"/>
      <c r="G96" s="219"/>
      <c r="H96" s="219"/>
      <c r="I96" s="219"/>
      <c r="J96" s="219"/>
    </row>
    <row r="97" spans="3:10">
      <c r="C97" s="219"/>
      <c r="D97" s="219"/>
      <c r="E97" s="219"/>
      <c r="F97" s="219"/>
      <c r="G97" s="219"/>
      <c r="H97" s="219"/>
      <c r="I97" s="219"/>
      <c r="J97" s="219"/>
    </row>
    <row r="98" spans="3:10">
      <c r="C98" s="219"/>
      <c r="D98" s="219"/>
      <c r="E98" s="219"/>
      <c r="F98" s="219"/>
      <c r="G98" s="219"/>
      <c r="H98" s="219"/>
      <c r="I98" s="219"/>
      <c r="J98" s="219"/>
    </row>
    <row r="99" spans="3:10">
      <c r="C99" s="219"/>
      <c r="D99" s="219"/>
      <c r="E99" s="219"/>
      <c r="F99" s="219"/>
      <c r="G99" s="219"/>
      <c r="H99" s="219"/>
      <c r="I99" s="219"/>
      <c r="J99" s="219"/>
    </row>
    <row r="100" spans="3:10">
      <c r="C100" s="219"/>
      <c r="D100" s="219"/>
      <c r="E100" s="219"/>
      <c r="F100" s="219"/>
      <c r="G100" s="219"/>
      <c r="H100" s="219"/>
      <c r="I100" s="219"/>
      <c r="J100" s="219"/>
    </row>
    <row r="101" spans="3:10">
      <c r="C101" s="219"/>
      <c r="D101" s="219"/>
      <c r="E101" s="219"/>
      <c r="F101" s="219"/>
      <c r="G101" s="219"/>
      <c r="H101" s="219"/>
      <c r="I101" s="219"/>
      <c r="J101" s="219"/>
    </row>
  </sheetData>
  <hyperlinks>
    <hyperlink ref="B4" location="Содержание!A1" display="&gt;&gt;  Содержание" xr:uid="{2D77BC32-770F-4B50-9F37-CA88D26066C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1">
    <tabColor theme="3" tint="0.79998168889431442"/>
  </sheetPr>
  <dimension ref="B2:H19"/>
  <sheetViews>
    <sheetView showGridLines="0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F29" sqref="F29"/>
    </sheetView>
  </sheetViews>
  <sheetFormatPr defaultColWidth="9" defaultRowHeight="13" outlineLevelRow="1"/>
  <cols>
    <col min="1" max="1" width="5.58203125" style="7" customWidth="1"/>
    <col min="2" max="2" width="54.08203125" style="7" customWidth="1"/>
    <col min="3" max="8" width="14.83203125" style="7" customWidth="1"/>
    <col min="9" max="16384" width="9" style="7"/>
  </cols>
  <sheetData>
    <row r="2" spans="2:8" ht="18.5">
      <c r="B2" s="13" t="s">
        <v>112</v>
      </c>
    </row>
    <row r="3" spans="2:8" ht="15.5">
      <c r="B3" s="14"/>
      <c r="E3"/>
    </row>
    <row r="4" spans="2:8" ht="15.5">
      <c r="B4" s="150" t="s">
        <v>139</v>
      </c>
    </row>
    <row r="5" spans="2:8">
      <c r="B5" s="161"/>
      <c r="C5" s="57"/>
      <c r="D5" s="57"/>
      <c r="E5" s="57"/>
    </row>
    <row r="6" spans="2:8">
      <c r="B6" s="160" t="s">
        <v>196</v>
      </c>
      <c r="C6" s="62" t="s">
        <v>42</v>
      </c>
      <c r="D6" s="62" t="s">
        <v>43</v>
      </c>
      <c r="E6" s="62" t="s">
        <v>44</v>
      </c>
      <c r="F6" s="62" t="s">
        <v>147</v>
      </c>
      <c r="G6" s="62" t="s">
        <v>171</v>
      </c>
      <c r="H6" s="62" t="s">
        <v>186</v>
      </c>
    </row>
    <row r="7" spans="2:8" hidden="1" outlineLevel="1">
      <c r="B7" s="58" t="s">
        <v>143</v>
      </c>
      <c r="C7" s="58">
        <v>6354.3649999999998</v>
      </c>
      <c r="D7" s="58">
        <v>4433.585</v>
      </c>
      <c r="E7" s="58">
        <v>3970.7449999999999</v>
      </c>
      <c r="F7" s="7">
        <v>8278.8719999999994</v>
      </c>
      <c r="H7" s="7">
        <f>BS!F56</f>
        <v>10534.580281999999</v>
      </c>
    </row>
    <row r="8" spans="2:8" hidden="1" outlineLevel="1">
      <c r="B8" s="58" t="s">
        <v>30</v>
      </c>
      <c r="C8" s="58">
        <v>4170.0780000000004</v>
      </c>
      <c r="D8" s="58">
        <v>3998.585</v>
      </c>
      <c r="E8" s="58">
        <v>3488.1120000000001</v>
      </c>
      <c r="F8" s="7">
        <v>100.003</v>
      </c>
      <c r="H8" s="7">
        <f>BS!F57</f>
        <v>70.910492000000005</v>
      </c>
    </row>
    <row r="9" spans="2:8" hidden="1" outlineLevel="1">
      <c r="B9" s="58" t="s">
        <v>142</v>
      </c>
      <c r="C9" s="58">
        <v>1553.5350000000001</v>
      </c>
      <c r="D9" s="58">
        <v>6935.9629999999997</v>
      </c>
      <c r="E9" s="58">
        <v>5287.3450000000003</v>
      </c>
      <c r="F9" s="7">
        <v>2262.482</v>
      </c>
      <c r="H9" s="7">
        <f>BS!F67</f>
        <v>4994.2002439999997</v>
      </c>
    </row>
    <row r="10" spans="2:8" hidden="1" outlineLevel="1">
      <c r="B10" s="63" t="s">
        <v>35</v>
      </c>
      <c r="C10" s="63">
        <v>91.055000000000007</v>
      </c>
      <c r="D10" s="63">
        <v>247.827</v>
      </c>
      <c r="E10" s="63">
        <v>204.65100000000001</v>
      </c>
      <c r="F10" s="7">
        <v>54.228000000000002</v>
      </c>
      <c r="H10" s="7">
        <f>BS!F68</f>
        <v>57.362084000000003</v>
      </c>
    </row>
    <row r="11" spans="2:8" s="54" customFormat="1" collapsed="1">
      <c r="B11" s="64" t="s">
        <v>113</v>
      </c>
      <c r="C11" s="65">
        <v>12169.032999999999</v>
      </c>
      <c r="D11" s="65">
        <v>15615.96</v>
      </c>
      <c r="E11" s="65">
        <v>12950.852999999999</v>
      </c>
      <c r="F11" s="65">
        <v>10695.584999999999</v>
      </c>
      <c r="G11" s="65">
        <v>12763.254000000001</v>
      </c>
      <c r="H11" s="65">
        <f>SUM(H7:H10)</f>
        <v>15657.053102</v>
      </c>
    </row>
    <row r="12" spans="2:8" hidden="1" outlineLevel="1">
      <c r="B12" s="58" t="s">
        <v>17</v>
      </c>
      <c r="C12" s="58">
        <v>1372.7190000000001</v>
      </c>
      <c r="D12" s="58">
        <v>1113.261</v>
      </c>
      <c r="E12" s="58">
        <v>600.28300000000002</v>
      </c>
      <c r="F12" s="7">
        <v>2685.0940000000001</v>
      </c>
      <c r="G12" s="7">
        <f>G11-G14</f>
        <v>2667.2300000000014</v>
      </c>
      <c r="H12" s="7">
        <v>5578.2804489999999</v>
      </c>
    </row>
    <row r="13" spans="2:8" hidden="1" outlineLevel="1">
      <c r="B13" s="63" t="s">
        <v>16</v>
      </c>
      <c r="C13" s="63">
        <v>0</v>
      </c>
      <c r="D13" s="63">
        <v>0</v>
      </c>
      <c r="E13" s="63">
        <v>349.78399999999999</v>
      </c>
      <c r="F13" s="63">
        <v>0</v>
      </c>
      <c r="G13" s="63">
        <v>0</v>
      </c>
      <c r="H13" s="63">
        <v>0</v>
      </c>
    </row>
    <row r="14" spans="2:8" s="54" customFormat="1" collapsed="1">
      <c r="B14" s="66" t="s">
        <v>114</v>
      </c>
      <c r="C14" s="67">
        <v>10796.314</v>
      </c>
      <c r="D14" s="67">
        <v>14502.699000000001</v>
      </c>
      <c r="E14" s="67">
        <v>12000.786</v>
      </c>
      <c r="F14" s="67">
        <v>8010.491</v>
      </c>
      <c r="G14" s="67">
        <v>10096.023999999999</v>
      </c>
      <c r="H14" s="67">
        <f>H11-H12-H13</f>
        <v>10078.772653</v>
      </c>
    </row>
    <row r="15" spans="2:8" s="59" customFormat="1">
      <c r="B15" s="68" t="s">
        <v>190</v>
      </c>
      <c r="C15" s="69">
        <f>C14/PL!C33</f>
        <v>1.7886664865240094</v>
      </c>
      <c r="D15" s="69">
        <f>D14/PL!D33</f>
        <v>2.320654251503464</v>
      </c>
      <c r="E15" s="69">
        <f>E14/PL!E33</f>
        <v>1.694899393124526</v>
      </c>
      <c r="F15" s="69"/>
      <c r="G15" s="69"/>
      <c r="H15" s="69">
        <f>H14/PL!H33</f>
        <v>1.1114800268349379</v>
      </c>
    </row>
    <row r="16" spans="2:8">
      <c r="B16" s="60"/>
      <c r="C16" s="61"/>
      <c r="D16" s="61"/>
      <c r="E16" s="61"/>
    </row>
    <row r="18" spans="2:2">
      <c r="B18" s="190"/>
    </row>
    <row r="19" spans="2:2">
      <c r="B19" s="52"/>
    </row>
  </sheetData>
  <hyperlinks>
    <hyperlink ref="B4" location="Содержание!A1" display="&gt;&gt;  Содержание" xr:uid="{E28B6290-1987-4404-9240-A0137FB7A45B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29">
    <tabColor theme="3" tint="0.79998168889431442"/>
  </sheetPr>
  <dimension ref="B2:J62"/>
  <sheetViews>
    <sheetView showGridLines="0" zoomScale="90" zoomScaleNormal="90" workbookViewId="0">
      <selection activeCell="F23" sqref="F23"/>
    </sheetView>
  </sheetViews>
  <sheetFormatPr defaultColWidth="9" defaultRowHeight="13"/>
  <cols>
    <col min="1" max="1" width="5.58203125" style="7" customWidth="1"/>
    <col min="2" max="2" width="13.33203125" style="7" bestFit="1" customWidth="1"/>
    <col min="3" max="3" width="11.5" style="7" customWidth="1"/>
    <col min="4" max="4" width="12.83203125" style="57" customWidth="1"/>
    <col min="5" max="5" width="11.83203125" style="7" customWidth="1"/>
    <col min="6" max="6" width="13.08203125" style="7" customWidth="1"/>
    <col min="7" max="7" width="8.58203125" style="7" bestFit="1" customWidth="1"/>
    <col min="8" max="8" width="36" style="7" bestFit="1" customWidth="1"/>
    <col min="9" max="9" width="8.58203125" style="7" customWidth="1"/>
    <col min="10" max="16384" width="9" style="7"/>
  </cols>
  <sheetData>
    <row r="2" spans="2:10" ht="18.5">
      <c r="B2" s="13" t="s">
        <v>115</v>
      </c>
      <c r="C2" s="48"/>
    </row>
    <row r="3" spans="2:10">
      <c r="B3" s="14"/>
      <c r="C3" s="48"/>
    </row>
    <row r="4" spans="2:10" s="73" customFormat="1" ht="15.5">
      <c r="B4" s="150" t="s">
        <v>139</v>
      </c>
      <c r="C4" s="70"/>
      <c r="D4" s="71"/>
      <c r="E4" s="72"/>
      <c r="G4" s="74"/>
      <c r="H4" s="70"/>
    </row>
    <row r="5" spans="2:10">
      <c r="D5" s="51"/>
      <c r="E5" s="75"/>
      <c r="F5" s="70"/>
      <c r="G5" s="51"/>
      <c r="H5" s="52"/>
      <c r="I5" s="52"/>
    </row>
    <row r="6" spans="2:10" ht="26">
      <c r="B6" s="85" t="s">
        <v>116</v>
      </c>
      <c r="C6" s="86" t="s">
        <v>117</v>
      </c>
      <c r="D6" s="86" t="s">
        <v>118</v>
      </c>
      <c r="E6" s="86" t="s">
        <v>119</v>
      </c>
      <c r="F6" s="86" t="s">
        <v>120</v>
      </c>
      <c r="G6" s="86" t="s">
        <v>121</v>
      </c>
      <c r="H6" s="86" t="s">
        <v>122</v>
      </c>
      <c r="I6" s="76"/>
    </row>
    <row r="7" spans="2:10">
      <c r="B7" s="87" t="s">
        <v>123</v>
      </c>
      <c r="C7" s="154" t="s">
        <v>124</v>
      </c>
      <c r="D7" s="155">
        <v>45014</v>
      </c>
      <c r="E7" s="155">
        <v>46106</v>
      </c>
      <c r="F7" s="152">
        <v>1000</v>
      </c>
      <c r="G7" s="156">
        <v>0.13</v>
      </c>
      <c r="H7" s="88" t="s">
        <v>126</v>
      </c>
      <c r="I7" s="78"/>
    </row>
    <row r="8" spans="2:10">
      <c r="B8" s="89" t="s">
        <v>123</v>
      </c>
      <c r="C8" s="157" t="s">
        <v>125</v>
      </c>
      <c r="D8" s="158">
        <v>45159</v>
      </c>
      <c r="E8" s="158">
        <v>46251</v>
      </c>
      <c r="F8" s="153">
        <v>700</v>
      </c>
      <c r="G8" s="159">
        <v>0.13</v>
      </c>
      <c r="H8" s="90" t="s">
        <v>126</v>
      </c>
      <c r="I8" s="79"/>
      <c r="J8" s="80"/>
    </row>
    <row r="9" spans="2:10">
      <c r="B9" s="81" t="s">
        <v>127</v>
      </c>
      <c r="C9" s="82"/>
      <c r="D9" s="82"/>
      <c r="E9" s="82"/>
      <c r="F9" s="82">
        <v>1700</v>
      </c>
      <c r="G9" s="82"/>
      <c r="H9" s="82"/>
      <c r="I9" s="76"/>
    </row>
    <row r="10" spans="2:10">
      <c r="D10" s="83"/>
      <c r="E10" s="83"/>
      <c r="F10" s="83"/>
      <c r="G10" s="83"/>
      <c r="H10" s="83"/>
      <c r="I10" s="76"/>
    </row>
    <row r="11" spans="2:10" ht="14.5">
      <c r="B11" s="84"/>
      <c r="D11" s="83"/>
      <c r="E11" s="83"/>
      <c r="F11" s="83"/>
      <c r="G11" s="83"/>
      <c r="H11" s="83"/>
      <c r="I11" s="76"/>
    </row>
    <row r="12" spans="2:10" ht="14.5">
      <c r="B12" s="84"/>
      <c r="D12" s="83"/>
      <c r="E12" s="83"/>
      <c r="F12" s="83"/>
      <c r="G12" s="83"/>
      <c r="H12" s="83"/>
      <c r="I12" s="76"/>
    </row>
    <row r="13" spans="2:10">
      <c r="B13" s="77"/>
      <c r="D13" s="83"/>
      <c r="E13" s="83"/>
      <c r="F13" s="83"/>
      <c r="G13" s="83"/>
      <c r="H13" s="83"/>
      <c r="I13" s="76"/>
    </row>
    <row r="14" spans="2:10">
      <c r="B14" s="77"/>
      <c r="D14" s="83"/>
      <c r="E14" s="83"/>
      <c r="F14" s="83"/>
      <c r="G14" s="83"/>
      <c r="H14" s="83"/>
      <c r="I14" s="76"/>
    </row>
    <row r="15" spans="2:10">
      <c r="B15" s="77"/>
      <c r="D15" s="83"/>
      <c r="E15" s="83"/>
      <c r="F15" s="83"/>
      <c r="G15" s="83"/>
      <c r="H15" s="83"/>
      <c r="I15" s="76"/>
    </row>
    <row r="16" spans="2:10">
      <c r="B16" s="77"/>
      <c r="D16" s="83"/>
      <c r="E16" s="83"/>
      <c r="F16" s="83"/>
      <c r="G16" s="83"/>
      <c r="H16" s="83"/>
      <c r="I16" s="76"/>
    </row>
    <row r="17" spans="2:9">
      <c r="B17" s="77"/>
      <c r="D17" s="83"/>
      <c r="E17" s="83"/>
      <c r="F17" s="83"/>
      <c r="G17" s="83"/>
      <c r="H17" s="83"/>
      <c r="I17" s="76"/>
    </row>
    <row r="18" spans="2:9">
      <c r="B18" s="77"/>
      <c r="D18" s="83"/>
      <c r="E18" s="83"/>
      <c r="F18" s="83"/>
      <c r="G18" s="83"/>
      <c r="H18" s="83"/>
      <c r="I18" s="76"/>
    </row>
    <row r="19" spans="2:9">
      <c r="B19" s="77"/>
      <c r="D19" s="83"/>
      <c r="E19" s="83"/>
      <c r="F19" s="83"/>
      <c r="G19" s="83"/>
      <c r="H19" s="83"/>
      <c r="I19" s="76"/>
    </row>
    <row r="20" spans="2:9">
      <c r="B20" s="77"/>
      <c r="D20" s="83"/>
      <c r="E20" s="83"/>
      <c r="F20" s="83"/>
      <c r="G20" s="83"/>
      <c r="H20" s="83"/>
      <c r="I20" s="76"/>
    </row>
    <row r="21" spans="2:9">
      <c r="B21" s="77"/>
      <c r="D21" s="83"/>
      <c r="E21" s="83"/>
      <c r="F21" s="83"/>
      <c r="G21" s="83"/>
      <c r="H21" s="83"/>
      <c r="I21" s="76"/>
    </row>
    <row r="22" spans="2:9">
      <c r="B22" s="77"/>
      <c r="D22" s="83"/>
      <c r="E22" s="83"/>
      <c r="F22" s="83"/>
      <c r="G22" s="83"/>
      <c r="H22" s="83"/>
      <c r="I22" s="76"/>
    </row>
    <row r="23" spans="2:9">
      <c r="B23" s="77"/>
      <c r="D23" s="83"/>
      <c r="E23" s="83"/>
      <c r="F23" s="83"/>
      <c r="G23" s="83"/>
      <c r="H23" s="83"/>
      <c r="I23" s="76"/>
    </row>
    <row r="24" spans="2:9">
      <c r="B24" s="77"/>
      <c r="D24" s="83"/>
      <c r="E24" s="83"/>
      <c r="F24" s="83"/>
      <c r="G24" s="83"/>
      <c r="H24" s="83"/>
      <c r="I24" s="76"/>
    </row>
    <row r="25" spans="2:9">
      <c r="B25" s="77"/>
      <c r="D25" s="83"/>
      <c r="E25" s="83"/>
      <c r="F25" s="83"/>
      <c r="G25" s="83"/>
      <c r="H25" s="83"/>
      <c r="I25" s="76"/>
    </row>
    <row r="26" spans="2:9">
      <c r="B26" s="77"/>
      <c r="D26" s="83"/>
      <c r="E26" s="83"/>
      <c r="F26" s="83"/>
      <c r="G26" s="83"/>
      <c r="H26" s="83"/>
      <c r="I26" s="76"/>
    </row>
    <row r="27" spans="2:9">
      <c r="B27" s="77"/>
      <c r="D27" s="83"/>
      <c r="E27" s="83"/>
      <c r="F27" s="83"/>
      <c r="G27" s="83"/>
      <c r="H27" s="83"/>
      <c r="I27" s="76"/>
    </row>
    <row r="28" spans="2:9">
      <c r="B28" s="77"/>
      <c r="D28" s="83"/>
      <c r="E28" s="83"/>
      <c r="F28" s="83"/>
      <c r="G28" s="83"/>
      <c r="H28" s="83"/>
      <c r="I28" s="76"/>
    </row>
    <row r="29" spans="2:9">
      <c r="B29" s="77"/>
      <c r="D29" s="83"/>
      <c r="E29" s="83"/>
      <c r="F29" s="83"/>
      <c r="G29" s="83"/>
      <c r="H29" s="83"/>
      <c r="I29" s="76"/>
    </row>
    <row r="30" spans="2:9">
      <c r="B30" s="77"/>
      <c r="D30" s="83"/>
      <c r="E30" s="83"/>
      <c r="F30" s="83"/>
      <c r="G30" s="83"/>
      <c r="H30" s="83"/>
      <c r="I30" s="76"/>
    </row>
    <row r="31" spans="2:9">
      <c r="B31" s="77"/>
      <c r="D31" s="83"/>
      <c r="E31" s="83"/>
      <c r="F31" s="83"/>
      <c r="G31" s="83"/>
      <c r="H31" s="83"/>
      <c r="I31" s="76"/>
    </row>
    <row r="32" spans="2:9">
      <c r="B32" s="77"/>
      <c r="D32" s="83"/>
      <c r="E32" s="83"/>
      <c r="F32" s="83"/>
      <c r="G32" s="83"/>
      <c r="H32" s="83"/>
      <c r="I32" s="76"/>
    </row>
    <row r="33" spans="2:9">
      <c r="B33" s="77"/>
      <c r="D33" s="83"/>
      <c r="E33" s="83"/>
      <c r="F33" s="83"/>
      <c r="G33" s="83"/>
      <c r="H33" s="83"/>
      <c r="I33" s="76"/>
    </row>
    <row r="34" spans="2:9">
      <c r="B34" s="77"/>
      <c r="D34" s="83"/>
      <c r="E34" s="83"/>
      <c r="F34" s="83"/>
      <c r="G34" s="83"/>
      <c r="H34" s="83"/>
      <c r="I34" s="76"/>
    </row>
    <row r="35" spans="2:9">
      <c r="B35" s="77"/>
      <c r="D35" s="83"/>
      <c r="E35" s="83"/>
      <c r="F35" s="83"/>
      <c r="G35" s="83"/>
      <c r="H35" s="83"/>
      <c r="I35" s="76"/>
    </row>
    <row r="36" spans="2:9">
      <c r="B36" s="77"/>
      <c r="D36" s="83"/>
      <c r="E36" s="83"/>
      <c r="F36" s="83"/>
      <c r="G36" s="83"/>
      <c r="H36" s="83"/>
      <c r="I36" s="76"/>
    </row>
    <row r="37" spans="2:9">
      <c r="B37" s="77"/>
      <c r="D37" s="83"/>
      <c r="E37" s="83"/>
      <c r="F37" s="83"/>
      <c r="G37" s="83"/>
      <c r="H37" s="83"/>
      <c r="I37" s="76"/>
    </row>
    <row r="38" spans="2:9">
      <c r="B38" s="77"/>
      <c r="D38" s="83"/>
      <c r="E38" s="83"/>
      <c r="F38" s="83"/>
      <c r="G38" s="83"/>
      <c r="H38" s="83"/>
      <c r="I38" s="76"/>
    </row>
    <row r="39" spans="2:9">
      <c r="B39" s="77"/>
      <c r="D39" s="83"/>
      <c r="E39" s="83"/>
    </row>
    <row r="40" spans="2:9">
      <c r="B40" s="77"/>
      <c r="D40" s="83"/>
      <c r="E40" s="83"/>
    </row>
    <row r="41" spans="2:9">
      <c r="B41" s="77"/>
      <c r="D41" s="83"/>
      <c r="E41" s="83"/>
    </row>
    <row r="42" spans="2:9">
      <c r="B42" s="77"/>
      <c r="D42" s="83"/>
      <c r="E42" s="83"/>
    </row>
    <row r="43" spans="2:9">
      <c r="B43" s="77"/>
      <c r="D43" s="83"/>
      <c r="E43" s="83"/>
    </row>
    <row r="44" spans="2:9">
      <c r="B44" s="77"/>
      <c r="D44" s="83"/>
      <c r="E44" s="83"/>
    </row>
    <row r="45" spans="2:9">
      <c r="B45" s="77"/>
      <c r="D45" s="83"/>
      <c r="E45" s="83"/>
    </row>
    <row r="46" spans="2:9">
      <c r="B46" s="77"/>
      <c r="D46" s="83"/>
      <c r="E46" s="83"/>
    </row>
    <row r="47" spans="2:9">
      <c r="B47" s="77"/>
      <c r="D47" s="83"/>
      <c r="E47" s="83"/>
    </row>
    <row r="48" spans="2:9">
      <c r="B48" s="77"/>
      <c r="D48" s="83"/>
      <c r="E48" s="83"/>
    </row>
    <row r="49" spans="2:5">
      <c r="B49" s="77"/>
      <c r="D49" s="83"/>
      <c r="E49" s="83"/>
    </row>
    <row r="50" spans="2:5">
      <c r="B50" s="77"/>
      <c r="D50" s="83"/>
      <c r="E50" s="83"/>
    </row>
    <row r="51" spans="2:5">
      <c r="B51" s="77"/>
      <c r="D51" s="83"/>
      <c r="E51" s="83"/>
    </row>
    <row r="52" spans="2:5">
      <c r="B52" s="77"/>
      <c r="D52" s="83"/>
      <c r="E52" s="83"/>
    </row>
    <row r="53" spans="2:5">
      <c r="B53" s="77"/>
      <c r="D53" s="83"/>
      <c r="E53" s="83"/>
    </row>
    <row r="54" spans="2:5">
      <c r="B54" s="77"/>
      <c r="D54" s="83"/>
      <c r="E54" s="83"/>
    </row>
    <row r="55" spans="2:5">
      <c r="B55" s="77"/>
      <c r="D55" s="83"/>
      <c r="E55" s="83"/>
    </row>
    <row r="56" spans="2:5">
      <c r="B56" s="77"/>
      <c r="D56" s="83"/>
      <c r="E56" s="83"/>
    </row>
    <row r="57" spans="2:5">
      <c r="B57" s="77"/>
      <c r="D57" s="83"/>
      <c r="E57" s="83"/>
    </row>
    <row r="58" spans="2:5">
      <c r="B58" s="77"/>
      <c r="D58" s="83"/>
      <c r="E58" s="83"/>
    </row>
    <row r="59" spans="2:5">
      <c r="B59" s="77"/>
      <c r="D59" s="83"/>
      <c r="E59" s="83"/>
    </row>
    <row r="60" spans="2:5">
      <c r="B60" s="77"/>
      <c r="D60" s="83"/>
      <c r="E60" s="83"/>
    </row>
    <row r="61" spans="2:5">
      <c r="B61" s="77"/>
      <c r="D61" s="83"/>
      <c r="E61" s="83"/>
    </row>
    <row r="62" spans="2:5">
      <c r="B62" s="77"/>
      <c r="D62" s="83"/>
      <c r="E62" s="83"/>
    </row>
  </sheetData>
  <hyperlinks>
    <hyperlink ref="B4" location="Содержание!A1" display="&gt;&gt;  Содержание" xr:uid="{4E856BE7-C24A-492E-B944-FE8EBAE99F61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45">
    <tabColor theme="3" tint="0.79998168889431442"/>
    <pageSetUpPr fitToPage="1"/>
  </sheetPr>
  <dimension ref="A2:AE127"/>
  <sheetViews>
    <sheetView showGridLines="0" showRuler="0" zoomScale="115" zoomScaleNormal="115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D33" sqref="D33"/>
    </sheetView>
  </sheetViews>
  <sheetFormatPr defaultColWidth="9" defaultRowHeight="13"/>
  <cols>
    <col min="1" max="1" width="5.58203125" style="112" customWidth="1"/>
    <col min="2" max="2" width="49.5" style="112" bestFit="1" customWidth="1"/>
    <col min="3" max="10" width="8.83203125" style="112" customWidth="1"/>
    <col min="11" max="15" width="9.58203125" style="112" customWidth="1"/>
    <col min="16" max="16" width="2.08203125" style="112" customWidth="1"/>
    <col min="17" max="18" width="9.58203125" style="112" customWidth="1"/>
    <col min="19" max="19" width="6.33203125" style="112" bestFit="1" customWidth="1"/>
    <col min="20" max="20" width="9.08203125" style="112" customWidth="1"/>
    <col min="21" max="26" width="9.58203125" style="112" bestFit="1" customWidth="1"/>
    <col min="27" max="16384" width="9" style="112"/>
  </cols>
  <sheetData>
    <row r="2" spans="1:26" ht="18.5">
      <c r="B2" s="13" t="s">
        <v>136</v>
      </c>
    </row>
    <row r="3" spans="1:26">
      <c r="B3" s="113"/>
    </row>
    <row r="4" spans="1:26" ht="15.5">
      <c r="B4" s="150" t="s">
        <v>139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114" customFormat="1">
      <c r="B5" s="142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</row>
    <row r="6" spans="1:26" s="115" customFormat="1">
      <c r="B6" s="144"/>
      <c r="C6" s="145">
        <v>2021</v>
      </c>
      <c r="D6" s="145">
        <v>2022</v>
      </c>
      <c r="E6" s="145" t="s">
        <v>152</v>
      </c>
      <c r="F6" s="145" t="s">
        <v>169</v>
      </c>
      <c r="G6" s="145">
        <v>2023</v>
      </c>
      <c r="H6" s="145" t="s">
        <v>153</v>
      </c>
      <c r="I6" s="145" t="s">
        <v>170</v>
      </c>
      <c r="J6" s="145">
        <v>2024</v>
      </c>
      <c r="K6" s="174"/>
      <c r="Q6" s="174"/>
      <c r="R6" s="174"/>
      <c r="S6" s="174"/>
      <c r="T6" s="174"/>
      <c r="U6" s="174"/>
      <c r="Z6" s="174"/>
    </row>
    <row r="7" spans="1:26" s="117" customFormat="1">
      <c r="B7" s="169" t="s">
        <v>160</v>
      </c>
      <c r="C7" s="185">
        <v>286.7</v>
      </c>
      <c r="D7" s="185">
        <v>277.8</v>
      </c>
      <c r="E7" s="185">
        <v>128.4</v>
      </c>
      <c r="F7" s="185">
        <v>199.2</v>
      </c>
      <c r="G7" s="185">
        <v>285.10000000000002</v>
      </c>
      <c r="H7" s="185">
        <v>149.4</v>
      </c>
      <c r="I7" s="185">
        <v>223.1</v>
      </c>
      <c r="J7" s="185">
        <v>321.3</v>
      </c>
      <c r="K7" s="182"/>
      <c r="O7" s="196"/>
      <c r="Q7" s="182"/>
      <c r="R7" s="182"/>
      <c r="S7" s="182"/>
      <c r="T7" s="197"/>
      <c r="U7" s="182"/>
      <c r="Z7" s="180"/>
    </row>
    <row r="8" spans="1:26">
      <c r="B8" s="170" t="s">
        <v>191</v>
      </c>
      <c r="C8" s="183">
        <v>272</v>
      </c>
      <c r="D8" s="183">
        <v>264.09999999999997</v>
      </c>
      <c r="E8" s="183">
        <v>122.2</v>
      </c>
      <c r="F8" s="183">
        <v>189.1</v>
      </c>
      <c r="G8" s="183">
        <v>270.5</v>
      </c>
      <c r="H8" s="183">
        <v>140.9</v>
      </c>
      <c r="I8" s="183">
        <v>209.70000000000002</v>
      </c>
      <c r="J8" s="183">
        <v>301</v>
      </c>
      <c r="K8" s="183"/>
      <c r="O8" s="198"/>
      <c r="Q8" s="188"/>
      <c r="R8" s="188"/>
      <c r="S8" s="188"/>
      <c r="T8" s="199"/>
      <c r="U8" s="188"/>
      <c r="Z8" s="176"/>
    </row>
    <row r="9" spans="1:26">
      <c r="B9" s="172" t="s">
        <v>161</v>
      </c>
      <c r="C9" s="184">
        <v>14.7</v>
      </c>
      <c r="D9" s="184">
        <v>13.7</v>
      </c>
      <c r="E9" s="184">
        <v>6.3</v>
      </c>
      <c r="F9" s="184">
        <v>10.1</v>
      </c>
      <c r="G9" s="184">
        <v>14.6</v>
      </c>
      <c r="H9" s="184">
        <v>8.5</v>
      </c>
      <c r="I9" s="184">
        <v>13.4</v>
      </c>
      <c r="J9" s="184">
        <v>20.3</v>
      </c>
      <c r="K9" s="188"/>
      <c r="O9" s="198"/>
      <c r="Q9" s="188"/>
      <c r="R9" s="188"/>
      <c r="S9" s="188"/>
      <c r="T9" s="199"/>
      <c r="U9" s="188"/>
      <c r="Z9" s="176"/>
    </row>
    <row r="10" spans="1:26">
      <c r="B10" s="170" t="s">
        <v>195</v>
      </c>
      <c r="C10" s="188">
        <v>234.85505382906175</v>
      </c>
      <c r="D10" s="188">
        <v>226.80173507509571</v>
      </c>
      <c r="E10" s="188">
        <v>98.498925207691528</v>
      </c>
      <c r="F10" s="188">
        <v>153.0869579619995</v>
      </c>
      <c r="G10" s="188">
        <v>219.7755395112832</v>
      </c>
      <c r="H10" s="188">
        <v>103.52079166175994</v>
      </c>
      <c r="I10" s="188">
        <v>158.47509120493095</v>
      </c>
      <c r="J10" s="188">
        <v>227.53193814206634</v>
      </c>
      <c r="K10" s="188"/>
      <c r="O10" s="198"/>
      <c r="Q10" s="188"/>
      <c r="R10" s="188"/>
      <c r="S10" s="188"/>
      <c r="T10" s="199"/>
      <c r="U10" s="188"/>
      <c r="Z10" s="176"/>
    </row>
    <row r="11" spans="1:26">
      <c r="B11" s="172" t="s">
        <v>194</v>
      </c>
      <c r="C11" s="184">
        <v>51.844946170938243</v>
      </c>
      <c r="D11" s="184">
        <v>50.998264924904305</v>
      </c>
      <c r="E11" s="184">
        <v>29.901074792308478</v>
      </c>
      <c r="F11" s="184">
        <v>46.113042038000486</v>
      </c>
      <c r="G11" s="184">
        <v>65.324460488716824</v>
      </c>
      <c r="H11" s="184">
        <v>45.879208338240062</v>
      </c>
      <c r="I11" s="184">
        <v>64.624908795069047</v>
      </c>
      <c r="J11" s="184">
        <v>93.768061857933674</v>
      </c>
      <c r="K11" s="188"/>
      <c r="O11" s="198"/>
      <c r="Q11" s="188"/>
      <c r="R11" s="188"/>
      <c r="S11" s="188"/>
      <c r="T11" s="199"/>
      <c r="U11" s="188"/>
      <c r="Z11" s="176"/>
    </row>
    <row r="12" spans="1:26">
      <c r="B12" s="168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O12" s="198"/>
      <c r="Q12" s="188"/>
      <c r="R12" s="188"/>
      <c r="S12" s="188"/>
      <c r="T12" s="199"/>
      <c r="U12" s="188"/>
      <c r="Z12" s="176"/>
    </row>
    <row r="13" spans="1:26" s="116" customFormat="1">
      <c r="A13" s="122"/>
      <c r="B13" s="169" t="s">
        <v>162</v>
      </c>
      <c r="C13" s="181">
        <v>17648.3</v>
      </c>
      <c r="D13" s="181">
        <v>18960</v>
      </c>
      <c r="E13" s="181">
        <v>7729.9</v>
      </c>
      <c r="F13" s="181">
        <v>13575.5</v>
      </c>
      <c r="G13" s="181">
        <v>19724.400000000001</v>
      </c>
      <c r="H13" s="181">
        <v>12573.8</v>
      </c>
      <c r="I13" s="181">
        <v>18136.8</v>
      </c>
      <c r="J13" s="181">
        <v>25562.049981</v>
      </c>
      <c r="K13" s="189"/>
      <c r="L13" s="189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</row>
    <row r="14" spans="1:26" s="166" customFormat="1">
      <c r="A14" s="179"/>
      <c r="B14" s="170" t="s">
        <v>191</v>
      </c>
      <c r="C14" s="171">
        <v>14231.1</v>
      </c>
      <c r="D14" s="171">
        <v>16378.9</v>
      </c>
      <c r="E14" s="171">
        <v>6445.2</v>
      </c>
      <c r="F14" s="171">
        <v>11177.1</v>
      </c>
      <c r="G14" s="171">
        <v>16594.599999999999</v>
      </c>
      <c r="H14" s="171">
        <v>10504.5</v>
      </c>
      <c r="I14" s="171">
        <v>14907.8</v>
      </c>
      <c r="J14" s="171">
        <v>21117.992619198158</v>
      </c>
      <c r="K14" s="171"/>
      <c r="L14" s="171"/>
      <c r="M14" s="189"/>
      <c r="N14" s="189"/>
      <c r="O14" s="189"/>
      <c r="P14" s="189"/>
      <c r="Q14" s="174"/>
      <c r="R14" s="174"/>
      <c r="S14" s="174"/>
      <c r="T14" s="174"/>
      <c r="U14" s="180"/>
      <c r="V14" s="180"/>
      <c r="W14" s="180"/>
      <c r="X14" s="180"/>
      <c r="Y14" s="180"/>
      <c r="Z14" s="180"/>
    </row>
    <row r="15" spans="1:26" s="116" customFormat="1">
      <c r="A15" s="122"/>
      <c r="B15" s="172" t="s">
        <v>161</v>
      </c>
      <c r="C15" s="173">
        <v>3417.3</v>
      </c>
      <c r="D15" s="173">
        <v>2581</v>
      </c>
      <c r="E15" s="173">
        <v>1284.7</v>
      </c>
      <c r="F15" s="173">
        <v>2398.4</v>
      </c>
      <c r="G15" s="173">
        <v>3129.8</v>
      </c>
      <c r="H15" s="173">
        <v>2069.3000000000002</v>
      </c>
      <c r="I15" s="173">
        <v>3228.9</v>
      </c>
      <c r="J15" s="173">
        <v>4444.0573618018425</v>
      </c>
      <c r="K15" s="176"/>
      <c r="L15" s="176"/>
      <c r="M15" s="171"/>
      <c r="N15" s="176"/>
      <c r="O15" s="196"/>
      <c r="P15" s="176"/>
      <c r="Q15" s="182"/>
      <c r="R15" s="182"/>
      <c r="S15" s="182"/>
      <c r="T15" s="197"/>
      <c r="U15" s="176"/>
      <c r="V15" s="176"/>
      <c r="W15" s="176"/>
      <c r="X15" s="176"/>
      <c r="Y15" s="176"/>
      <c r="Z15" s="176"/>
    </row>
    <row r="16" spans="1:26">
      <c r="B16" s="170" t="s">
        <v>195</v>
      </c>
      <c r="C16" s="171">
        <v>12962.779808429443</v>
      </c>
      <c r="D16" s="171">
        <v>13297.859125488396</v>
      </c>
      <c r="E16" s="171">
        <v>5176.1201535787759</v>
      </c>
      <c r="F16" s="171">
        <v>9538.8343058997962</v>
      </c>
      <c r="G16" s="171">
        <v>14214.375222351882</v>
      </c>
      <c r="H16" s="171">
        <v>8656.9517388289114</v>
      </c>
      <c r="I16" s="171">
        <v>12584.55715838478</v>
      </c>
      <c r="J16" s="171">
        <v>17581.322207776582</v>
      </c>
      <c r="K16" s="188"/>
      <c r="O16" s="198"/>
      <c r="Q16" s="188"/>
      <c r="R16" s="188"/>
      <c r="S16" s="188"/>
      <c r="T16" s="199"/>
      <c r="U16" s="188"/>
      <c r="Z16" s="176"/>
    </row>
    <row r="17" spans="1:26">
      <c r="B17" s="172" t="s">
        <v>194</v>
      </c>
      <c r="C17" s="173">
        <v>4685.5201915705566</v>
      </c>
      <c r="D17" s="173">
        <v>5662.1408745116041</v>
      </c>
      <c r="E17" s="173">
        <v>2553.7798464212237</v>
      </c>
      <c r="F17" s="173">
        <v>4036.6656941002038</v>
      </c>
      <c r="G17" s="173">
        <v>5510.0247776481192</v>
      </c>
      <c r="H17" s="173">
        <v>3916.8482611710879</v>
      </c>
      <c r="I17" s="173">
        <v>5552.2428416152197</v>
      </c>
      <c r="J17" s="173">
        <v>7980.7277732234179</v>
      </c>
      <c r="K17" s="188"/>
      <c r="O17" s="198"/>
      <c r="Q17" s="188"/>
      <c r="R17" s="188"/>
      <c r="S17" s="188"/>
      <c r="T17" s="199"/>
      <c r="U17" s="188"/>
      <c r="Z17" s="176"/>
    </row>
    <row r="18" spans="1:26" s="116" customFormat="1">
      <c r="A18" s="122"/>
      <c r="B18" s="170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1"/>
      <c r="N18" s="176"/>
      <c r="O18" s="196"/>
      <c r="P18" s="176"/>
      <c r="Q18" s="182"/>
      <c r="R18" s="182"/>
      <c r="S18" s="182"/>
      <c r="T18" s="197"/>
      <c r="U18" s="176"/>
      <c r="V18" s="176"/>
      <c r="W18" s="176"/>
      <c r="X18" s="176"/>
      <c r="Y18" s="176"/>
      <c r="Z18" s="176"/>
    </row>
    <row r="19" spans="1:26" s="116" customFormat="1">
      <c r="A19" s="122"/>
      <c r="B19" s="172"/>
      <c r="C19" s="173"/>
      <c r="D19" s="173"/>
      <c r="E19" s="173"/>
      <c r="F19" s="173"/>
      <c r="G19" s="173"/>
      <c r="H19" s="173"/>
      <c r="I19" s="173"/>
      <c r="J19" s="173"/>
      <c r="K19" s="176"/>
      <c r="L19" s="176"/>
      <c r="M19" s="171"/>
      <c r="N19" s="176"/>
      <c r="O19" s="196"/>
      <c r="P19" s="176"/>
      <c r="Q19" s="182"/>
      <c r="R19" s="182"/>
      <c r="S19" s="182"/>
      <c r="T19" s="197"/>
      <c r="U19" s="176"/>
      <c r="V19" s="176"/>
      <c r="W19" s="176"/>
      <c r="X19" s="176"/>
      <c r="Y19" s="176"/>
      <c r="Z19" s="176"/>
    </row>
    <row r="20" spans="1:26" s="127" customFormat="1">
      <c r="A20" s="126"/>
      <c r="B20" s="168" t="s">
        <v>198</v>
      </c>
      <c r="C20" s="216">
        <v>0.68016064393055764</v>
      </c>
      <c r="D20" s="216">
        <v>0.67620624140167129</v>
      </c>
      <c r="E20" s="216">
        <v>0.73402777678849251</v>
      </c>
      <c r="F20" s="216">
        <v>0.72515461070680776</v>
      </c>
      <c r="G20" s="216">
        <v>0.72411834772215677</v>
      </c>
      <c r="H20" s="216">
        <v>0.73273561505290508</v>
      </c>
      <c r="I20" s="216">
        <v>0.71923829428697783</v>
      </c>
      <c r="J20" s="216">
        <v>0.72768793345108829</v>
      </c>
      <c r="K20" s="167"/>
      <c r="L20" s="116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</row>
    <row r="21" spans="1:26" s="127" customFormat="1">
      <c r="A21" s="126"/>
      <c r="B21" s="168" t="s">
        <v>199</v>
      </c>
      <c r="C21" s="216">
        <v>0.68393869030398546</v>
      </c>
      <c r="D21" s="216">
        <v>0.65231600281403701</v>
      </c>
      <c r="E21" s="216">
        <v>0.63008118873715224</v>
      </c>
      <c r="F21" s="216">
        <v>0.61056378759783003</v>
      </c>
      <c r="G21" s="216">
        <v>0.63078783911860159</v>
      </c>
      <c r="H21" s="216">
        <v>0.5953807549282939</v>
      </c>
      <c r="I21" s="216">
        <v>0.59713333028416271</v>
      </c>
      <c r="J21" s="216">
        <v>0.60611316950138616</v>
      </c>
      <c r="K21" s="167"/>
      <c r="L21" s="116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s="116" customFormat="1">
      <c r="A22" s="122"/>
      <c r="B22" s="168" t="s">
        <v>193</v>
      </c>
      <c r="C22" s="216">
        <v>0.82226309173693546</v>
      </c>
      <c r="D22" s="216">
        <v>0.84495559807201381</v>
      </c>
      <c r="E22" s="216">
        <v>0.84740682089212593</v>
      </c>
      <c r="F22" s="216">
        <v>0.8357012117909981</v>
      </c>
      <c r="G22" s="216">
        <v>0.84362088973335148</v>
      </c>
      <c r="H22" s="216">
        <v>0.84143725573561134</v>
      </c>
      <c r="I22" s="216">
        <v>0.83034290076696415</v>
      </c>
      <c r="J22" s="216">
        <v>0.82420614103387235</v>
      </c>
      <c r="K22" s="167"/>
    </row>
    <row r="23" spans="1:26" s="116" customFormat="1">
      <c r="A23" s="122"/>
      <c r="B23" s="168" t="s">
        <v>192</v>
      </c>
      <c r="C23" s="216">
        <v>0.78673460640773518</v>
      </c>
      <c r="D23" s="216">
        <v>0.77122846296740521</v>
      </c>
      <c r="E23" s="216">
        <v>0.74386107776395105</v>
      </c>
      <c r="F23" s="216">
        <v>0.76975624102206941</v>
      </c>
      <c r="G23" s="216">
        <v>0.78021831815137965</v>
      </c>
      <c r="H23" s="216">
        <v>0.77609515084800829</v>
      </c>
      <c r="I23" s="216">
        <v>0.76975624102206941</v>
      </c>
      <c r="J23" s="216">
        <v>0.77019748449338565</v>
      </c>
      <c r="K23" s="167"/>
    </row>
    <row r="24" spans="1:26" s="115" customFormat="1">
      <c r="B24" s="146" t="s">
        <v>172</v>
      </c>
      <c r="C24" s="147">
        <v>445</v>
      </c>
      <c r="D24" s="147">
        <v>480</v>
      </c>
      <c r="E24" s="147">
        <v>489</v>
      </c>
      <c r="F24" s="147">
        <v>495</v>
      </c>
      <c r="G24" s="147">
        <v>504</v>
      </c>
      <c r="H24" s="147">
        <v>508</v>
      </c>
      <c r="I24" s="147">
        <v>517</v>
      </c>
      <c r="J24" s="147">
        <v>535</v>
      </c>
      <c r="K24" s="178"/>
      <c r="L24" s="178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</row>
    <row r="25" spans="1:26" s="115" customFormat="1">
      <c r="B25" s="212" t="s">
        <v>200</v>
      </c>
      <c r="C25" s="213"/>
      <c r="D25" s="213"/>
      <c r="E25" s="213"/>
      <c r="F25" s="213"/>
      <c r="G25" s="213">
        <v>18</v>
      </c>
      <c r="H25" s="213"/>
      <c r="I25" s="213"/>
      <c r="J25" s="213">
        <v>26</v>
      </c>
      <c r="K25" s="178"/>
      <c r="L25" s="178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</row>
    <row r="26" spans="1:26" s="115" customFormat="1">
      <c r="B26" s="214" t="s">
        <v>201</v>
      </c>
      <c r="C26" s="215"/>
      <c r="D26" s="215"/>
      <c r="E26" s="215"/>
      <c r="F26" s="215"/>
      <c r="G26" s="215">
        <v>486</v>
      </c>
      <c r="H26" s="215"/>
      <c r="I26" s="215"/>
      <c r="J26" s="215">
        <v>509</v>
      </c>
      <c r="K26" s="178"/>
      <c r="L26" s="178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</row>
    <row r="27" spans="1:26" s="115" customFormat="1">
      <c r="B27" s="17" t="s">
        <v>137</v>
      </c>
      <c r="C27" s="165"/>
      <c r="D27" s="165">
        <v>685</v>
      </c>
      <c r="E27" s="165">
        <v>739</v>
      </c>
      <c r="F27" s="165">
        <v>795</v>
      </c>
      <c r="G27" s="165">
        <v>861</v>
      </c>
      <c r="H27" s="165">
        <v>744</v>
      </c>
      <c r="I27" s="165">
        <v>803</v>
      </c>
      <c r="J27" s="165">
        <v>875</v>
      </c>
      <c r="K27" s="175"/>
      <c r="L27" s="175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</row>
    <row r="28" spans="1:26" s="127" customFormat="1">
      <c r="A28" s="126"/>
      <c r="B28" s="146" t="s">
        <v>174</v>
      </c>
      <c r="C28" s="147">
        <v>1958</v>
      </c>
      <c r="D28" s="147">
        <v>2112</v>
      </c>
      <c r="E28" s="147">
        <v>1988</v>
      </c>
      <c r="F28" s="147">
        <v>2111</v>
      </c>
      <c r="G28" s="147">
        <v>1982</v>
      </c>
      <c r="H28" s="147">
        <v>2535</v>
      </c>
      <c r="I28" s="147">
        <v>2570</v>
      </c>
      <c r="J28" s="147">
        <v>2631</v>
      </c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</row>
    <row r="29" spans="1:26" s="127" customFormat="1">
      <c r="A29" s="126"/>
      <c r="B29" s="124"/>
      <c r="C29" s="116"/>
      <c r="D29" s="128"/>
      <c r="E29" s="128"/>
      <c r="F29" s="128"/>
      <c r="G29" s="128"/>
      <c r="H29" s="128"/>
      <c r="I29" s="128"/>
      <c r="J29" s="128"/>
      <c r="K29" s="128"/>
      <c r="L29" s="128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</row>
    <row r="30" spans="1:26" s="116" customFormat="1">
      <c r="A30" s="122"/>
      <c r="B30" s="124"/>
      <c r="C30" s="127"/>
      <c r="D30" s="127"/>
      <c r="E30" s="127"/>
      <c r="F30" s="127"/>
      <c r="G30" s="127"/>
      <c r="H30" s="127"/>
      <c r="I30" s="127"/>
      <c r="J30" s="127"/>
      <c r="K30" s="128"/>
      <c r="L30" s="12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</row>
    <row r="32" spans="1:26" s="116" customFormat="1">
      <c r="A32" s="122"/>
      <c r="B32" s="168"/>
      <c r="C32" s="167"/>
      <c r="D32" s="167"/>
      <c r="E32" s="167"/>
      <c r="F32" s="167"/>
      <c r="G32" s="167"/>
      <c r="H32" s="167"/>
      <c r="I32" s="167"/>
      <c r="J32" s="167"/>
      <c r="K32" s="167"/>
    </row>
    <row r="33" spans="1:26" s="127" customFormat="1">
      <c r="A33" s="126"/>
      <c r="B33" s="168"/>
      <c r="C33" s="167"/>
      <c r="D33" s="167"/>
      <c r="E33" s="167"/>
      <c r="F33" s="167"/>
      <c r="G33" s="167"/>
      <c r="H33" s="167"/>
      <c r="I33" s="167"/>
      <c r="J33" s="167"/>
      <c r="K33" s="167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spans="1:26" s="127" customFormat="1">
      <c r="A34" s="126"/>
      <c r="B34" s="168"/>
      <c r="C34" s="167"/>
      <c r="D34" s="167"/>
      <c r="E34" s="167"/>
      <c r="F34" s="167"/>
      <c r="G34" s="167"/>
      <c r="H34" s="167"/>
      <c r="I34" s="167"/>
      <c r="J34" s="167"/>
      <c r="K34" s="167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s="127" customFormat="1">
      <c r="A35" s="126"/>
      <c r="B35" s="123"/>
      <c r="C35" s="116"/>
      <c r="D35" s="167"/>
      <c r="E35" s="167"/>
      <c r="F35" s="167"/>
      <c r="G35" s="167"/>
      <c r="H35" s="167"/>
      <c r="I35" s="167"/>
      <c r="J35" s="167"/>
      <c r="K35" s="167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</row>
    <row r="36" spans="1:26" s="116" customFormat="1">
      <c r="A36" s="122"/>
      <c r="B36" s="125"/>
      <c r="C36" s="127"/>
      <c r="D36" s="167"/>
      <c r="E36" s="167"/>
      <c r="F36" s="167"/>
      <c r="G36" s="167"/>
      <c r="H36" s="167"/>
      <c r="I36" s="167"/>
      <c r="J36" s="167"/>
      <c r="K36" s="167"/>
    </row>
    <row r="37" spans="1:26" s="116" customFormat="1">
      <c r="A37" s="122"/>
      <c r="B37" s="124"/>
      <c r="C37" s="127"/>
    </row>
    <row r="38" spans="1:26" s="127" customFormat="1">
      <c r="A38" s="126"/>
      <c r="B38" s="12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 spans="1:26" s="127" customFormat="1">
      <c r="A39" s="126"/>
      <c r="B39" s="124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</row>
    <row r="40" spans="1:26" s="127" customFormat="1">
      <c r="A40" s="126"/>
      <c r="B40" s="118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 spans="1:26" s="127" customFormat="1">
      <c r="A41" s="126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</row>
    <row r="42" spans="1:26">
      <c r="B42" s="129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26">
      <c r="B43" s="130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 s="117" customFormat="1">
      <c r="B44" s="119"/>
      <c r="C44" s="112"/>
      <c r="D44" s="112"/>
      <c r="E44" s="112"/>
      <c r="F44" s="112"/>
      <c r="G44" s="112"/>
      <c r="H44" s="112"/>
      <c r="I44" s="112"/>
      <c r="J44" s="112"/>
      <c r="K44" s="112"/>
      <c r="L44" s="112"/>
    </row>
    <row r="45" spans="1:26" s="117" customFormat="1">
      <c r="B45" s="119"/>
      <c r="C45" s="112"/>
      <c r="D45" s="112"/>
      <c r="E45" s="112"/>
      <c r="F45" s="112"/>
      <c r="G45" s="112"/>
      <c r="H45" s="112"/>
      <c r="I45" s="112"/>
      <c r="J45" s="112"/>
      <c r="K45" s="112"/>
      <c r="L45" s="112"/>
    </row>
    <row r="46" spans="1:26">
      <c r="B46" s="118"/>
    </row>
    <row r="47" spans="1:26">
      <c r="B47" s="118"/>
    </row>
    <row r="48" spans="1:26">
      <c r="B48" s="130"/>
      <c r="C48" s="131"/>
      <c r="D48" s="131"/>
      <c r="E48" s="131"/>
      <c r="F48" s="131"/>
      <c r="G48" s="131"/>
      <c r="H48" s="131"/>
      <c r="I48" s="131"/>
      <c r="J48" s="131"/>
      <c r="K48" s="131"/>
      <c r="L48" s="131"/>
    </row>
    <row r="49" spans="1:26">
      <c r="B49" s="119"/>
      <c r="C49" s="120"/>
      <c r="D49" s="120"/>
      <c r="E49" s="120"/>
      <c r="F49" s="120"/>
      <c r="G49" s="120"/>
      <c r="H49" s="120"/>
      <c r="I49" s="120"/>
      <c r="J49" s="120"/>
      <c r="K49" s="120"/>
      <c r="L49" s="120"/>
    </row>
    <row r="50" spans="1:26">
      <c r="B50" s="119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</row>
    <row r="51" spans="1:26">
      <c r="B51" s="118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</row>
    <row r="52" spans="1:26"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</row>
    <row r="53" spans="1:26">
      <c r="B53" s="130"/>
      <c r="C53" s="132"/>
      <c r="D53" s="132"/>
      <c r="E53" s="132"/>
      <c r="F53" s="132"/>
      <c r="G53" s="132"/>
      <c r="H53" s="132"/>
      <c r="I53" s="132"/>
      <c r="J53" s="132"/>
      <c r="K53" s="132"/>
      <c r="L53" s="132"/>
    </row>
    <row r="54" spans="1:26" s="117" customFormat="1">
      <c r="B54" s="119"/>
      <c r="C54" s="112"/>
      <c r="D54" s="112"/>
      <c r="E54" s="112"/>
      <c r="F54" s="112"/>
      <c r="G54" s="112"/>
      <c r="H54" s="112"/>
      <c r="I54" s="112"/>
      <c r="J54" s="112"/>
      <c r="K54" s="112"/>
      <c r="L54" s="112"/>
    </row>
    <row r="55" spans="1:26" s="117" customFormat="1">
      <c r="B55" s="118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spans="1:26">
      <c r="B56" s="118"/>
    </row>
    <row r="57" spans="1:26">
      <c r="B57" s="118"/>
    </row>
    <row r="58" spans="1:26">
      <c r="B58" s="130"/>
      <c r="C58" s="131"/>
      <c r="D58" s="131"/>
      <c r="E58" s="131"/>
      <c r="F58" s="131"/>
      <c r="G58" s="131"/>
      <c r="H58" s="131"/>
      <c r="I58" s="131"/>
      <c r="J58" s="131"/>
      <c r="K58" s="131"/>
      <c r="L58" s="131"/>
    </row>
    <row r="59" spans="1:26">
      <c r="A59" s="133"/>
      <c r="B59" s="119"/>
      <c r="C59" s="120"/>
      <c r="D59" s="120"/>
      <c r="E59" s="120"/>
      <c r="F59" s="120"/>
      <c r="G59" s="120"/>
      <c r="H59" s="120"/>
      <c r="I59" s="120"/>
      <c r="J59" s="120"/>
      <c r="K59" s="120"/>
      <c r="L59" s="120"/>
    </row>
    <row r="60" spans="1:26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</row>
    <row r="61" spans="1:26">
      <c r="B61" s="118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</row>
    <row r="62" spans="1:26">
      <c r="B62" s="129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</row>
    <row r="63" spans="1:26">
      <c r="B63" s="130"/>
      <c r="C63" s="117"/>
      <c r="D63" s="117"/>
      <c r="E63" s="117"/>
      <c r="F63" s="117"/>
      <c r="G63" s="117"/>
      <c r="H63" s="117"/>
      <c r="I63" s="117"/>
      <c r="J63" s="117"/>
      <c r="K63" s="117"/>
      <c r="L63" s="117"/>
    </row>
    <row r="64" spans="1:26" s="117" customFormat="1">
      <c r="B64" s="119"/>
      <c r="C64" s="112"/>
      <c r="D64" s="112"/>
      <c r="E64" s="112"/>
      <c r="F64" s="112"/>
      <c r="G64" s="112"/>
      <c r="H64" s="112"/>
      <c r="I64" s="112"/>
      <c r="J64" s="112"/>
      <c r="K64" s="112"/>
      <c r="L64" s="112"/>
    </row>
    <row r="65" spans="1:26" s="117" customFormat="1">
      <c r="B65" s="118"/>
      <c r="C65" s="112"/>
      <c r="D65" s="112"/>
      <c r="E65" s="112"/>
      <c r="F65" s="112"/>
      <c r="G65" s="112"/>
      <c r="H65" s="112"/>
      <c r="I65" s="112"/>
      <c r="J65" s="112"/>
      <c r="K65" s="112"/>
      <c r="L65" s="112"/>
    </row>
    <row r="66" spans="1:26">
      <c r="A66" s="133"/>
      <c r="B66" s="118"/>
    </row>
    <row r="67" spans="1:26">
      <c r="A67" s="133"/>
      <c r="B67" s="118"/>
    </row>
    <row r="68" spans="1:26">
      <c r="A68" s="133"/>
      <c r="B68" s="130"/>
      <c r="C68" s="131"/>
      <c r="D68" s="131"/>
      <c r="E68" s="131"/>
      <c r="F68" s="131"/>
      <c r="G68" s="131"/>
      <c r="H68" s="131"/>
      <c r="I68" s="131"/>
      <c r="J68" s="131"/>
      <c r="K68" s="131"/>
      <c r="L68" s="131"/>
    </row>
    <row r="69" spans="1:26">
      <c r="A69" s="133"/>
      <c r="B69" s="119"/>
      <c r="C69" s="120"/>
      <c r="D69" s="120"/>
      <c r="E69" s="120"/>
      <c r="F69" s="120"/>
      <c r="G69" s="120"/>
      <c r="H69" s="120"/>
      <c r="I69" s="120"/>
      <c r="J69" s="120"/>
      <c r="K69" s="120"/>
      <c r="L69" s="120"/>
    </row>
    <row r="70" spans="1:26">
      <c r="A70" s="133"/>
      <c r="B70" s="119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</row>
    <row r="71" spans="1:26">
      <c r="A71" s="133"/>
      <c r="B71" s="118"/>
      <c r="C71" s="116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</row>
    <row r="72" spans="1:26">
      <c r="A72" s="133"/>
      <c r="B72" s="129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</row>
    <row r="73" spans="1:26">
      <c r="A73" s="133"/>
      <c r="B73" s="130"/>
      <c r="C73" s="117"/>
      <c r="D73" s="117"/>
      <c r="E73" s="117"/>
      <c r="F73" s="117"/>
      <c r="G73" s="117"/>
      <c r="H73" s="117"/>
      <c r="I73" s="117"/>
      <c r="J73" s="117"/>
      <c r="K73" s="117"/>
      <c r="L73" s="117"/>
    </row>
    <row r="74" spans="1:26" s="117" customFormat="1">
      <c r="B74" s="119"/>
      <c r="C74" s="112"/>
      <c r="D74" s="112"/>
      <c r="E74" s="112"/>
      <c r="F74" s="112"/>
      <c r="G74" s="112"/>
      <c r="H74" s="112"/>
      <c r="I74" s="112"/>
      <c r="J74" s="112"/>
      <c r="K74" s="112"/>
      <c r="L74" s="112"/>
    </row>
    <row r="75" spans="1:26" s="117" customFormat="1">
      <c r="B75" s="118"/>
      <c r="C75" s="112"/>
      <c r="D75" s="112"/>
      <c r="E75" s="112"/>
      <c r="F75" s="112"/>
      <c r="G75" s="112"/>
      <c r="H75" s="112"/>
      <c r="I75" s="112"/>
      <c r="J75" s="112"/>
      <c r="K75" s="112"/>
      <c r="L75" s="112"/>
    </row>
    <row r="76" spans="1:26">
      <c r="A76" s="133"/>
      <c r="B76" s="118"/>
    </row>
    <row r="77" spans="1:26">
      <c r="A77" s="133"/>
      <c r="B77" s="118"/>
    </row>
    <row r="78" spans="1:26">
      <c r="A78" s="133"/>
      <c r="B78" s="130"/>
      <c r="C78" s="131"/>
      <c r="D78" s="131"/>
      <c r="E78" s="131"/>
      <c r="F78" s="131"/>
      <c r="G78" s="131"/>
      <c r="H78" s="131"/>
      <c r="I78" s="131"/>
      <c r="J78" s="131"/>
      <c r="K78" s="131"/>
      <c r="L78" s="131"/>
    </row>
    <row r="79" spans="1:26">
      <c r="A79" s="133"/>
      <c r="B79" s="119"/>
      <c r="C79" s="120"/>
      <c r="D79" s="120"/>
      <c r="E79" s="120"/>
      <c r="F79" s="120"/>
      <c r="G79" s="120"/>
      <c r="H79" s="120"/>
      <c r="I79" s="120"/>
      <c r="J79" s="120"/>
      <c r="K79" s="120"/>
      <c r="L79" s="120"/>
    </row>
    <row r="80" spans="1:26">
      <c r="B80" s="119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</row>
    <row r="81" spans="1:26">
      <c r="B81" s="134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</row>
    <row r="82" spans="1:26"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</row>
    <row r="83" spans="1:26"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</row>
    <row r="84" spans="1:26">
      <c r="B84" s="130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:26" s="117" customFormat="1">
      <c r="B85" s="119"/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1:26" s="117" customFormat="1">
      <c r="B86" s="118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26" s="135" customFormat="1">
      <c r="B87" s="118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spans="1:26" s="135" customFormat="1">
      <c r="B88" s="118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</row>
    <row r="89" spans="1:26" s="135" customFormat="1">
      <c r="B89" s="130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</row>
    <row r="90" spans="1:26">
      <c r="A90" s="133"/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</row>
    <row r="91" spans="1:26" s="135" customForma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26" s="135" customFormat="1">
      <c r="B92" s="118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</row>
    <row r="93" spans="1:26" s="135" customFormat="1">
      <c r="B93" s="129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</row>
    <row r="94" spans="1:26">
      <c r="B94" s="130"/>
      <c r="C94" s="117"/>
      <c r="D94" s="117"/>
      <c r="E94" s="117"/>
      <c r="F94" s="117"/>
      <c r="G94" s="117"/>
      <c r="H94" s="117"/>
      <c r="I94" s="117"/>
      <c r="J94" s="117"/>
      <c r="K94" s="117"/>
      <c r="L94" s="117"/>
    </row>
    <row r="95" spans="1:26" s="117" customFormat="1">
      <c r="B95" s="119"/>
      <c r="C95" s="112"/>
      <c r="D95" s="112"/>
      <c r="E95" s="112"/>
      <c r="F95" s="112"/>
      <c r="G95" s="112"/>
      <c r="H95" s="112"/>
      <c r="I95" s="112"/>
      <c r="J95" s="112"/>
      <c r="K95" s="112"/>
      <c r="L95" s="112"/>
    </row>
    <row r="96" spans="1:26" s="117" customFormat="1">
      <c r="B96" s="118"/>
      <c r="C96" s="112"/>
      <c r="D96" s="112"/>
      <c r="E96" s="112"/>
      <c r="F96" s="112"/>
      <c r="G96" s="112"/>
      <c r="H96" s="112"/>
      <c r="I96" s="112"/>
      <c r="J96" s="112"/>
      <c r="K96" s="112"/>
      <c r="L96" s="112"/>
    </row>
    <row r="97" spans="2:31">
      <c r="B97" s="118"/>
    </row>
    <row r="98" spans="2:31">
      <c r="B98" s="118"/>
    </row>
    <row r="99" spans="2:31">
      <c r="B99" s="130"/>
      <c r="C99" s="131"/>
      <c r="D99" s="131"/>
      <c r="E99" s="131"/>
      <c r="F99" s="131"/>
      <c r="G99" s="131"/>
      <c r="H99" s="131"/>
      <c r="I99" s="131"/>
      <c r="J99" s="131"/>
      <c r="K99" s="131"/>
      <c r="L99" s="131"/>
    </row>
    <row r="100" spans="2:31">
      <c r="B100" s="119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</row>
    <row r="101" spans="2:31">
      <c r="B101" s="119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</row>
    <row r="102" spans="2:31">
      <c r="B102" s="118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</row>
    <row r="103" spans="2:31"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</row>
    <row r="104" spans="2:31">
      <c r="B104" s="137"/>
    </row>
    <row r="105" spans="2:31"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2:31">
      <c r="B106" s="130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spans="2:31" s="117" customFormat="1">
      <c r="B107" s="119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</row>
    <row r="108" spans="2:31" s="117" customFormat="1">
      <c r="B108" s="11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</row>
    <row r="109" spans="2:31">
      <c r="B109" s="11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E109" s="117"/>
    </row>
    <row r="110" spans="2:31">
      <c r="B110" s="11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E110" s="117"/>
    </row>
    <row r="111" spans="2:31">
      <c r="B111" s="130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E111" s="117"/>
    </row>
    <row r="112" spans="2:31">
      <c r="B112" s="119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E112" s="117"/>
    </row>
    <row r="113" spans="2:31" s="117" customFormat="1">
      <c r="B113" s="119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</row>
    <row r="114" spans="2:31">
      <c r="B114" s="139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E114" s="117"/>
    </row>
    <row r="115" spans="2:31">
      <c r="B115" s="140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E115" s="117"/>
    </row>
    <row r="116" spans="2:31">
      <c r="B116" s="140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E116" s="117"/>
    </row>
    <row r="117" spans="2:31">
      <c r="B117" s="140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E117" s="117"/>
    </row>
    <row r="118" spans="2:31">
      <c r="B118" s="140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E118" s="117"/>
    </row>
    <row r="119" spans="2:31">
      <c r="B119" s="141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E119" s="117"/>
    </row>
    <row r="120" spans="2:31">
      <c r="B120" s="141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E120" s="117"/>
    </row>
    <row r="121" spans="2:31"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E121" s="117"/>
    </row>
    <row r="122" spans="2:31">
      <c r="B122" s="140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E122" s="117"/>
    </row>
    <row r="123" spans="2:31">
      <c r="B123" s="140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E123" s="117"/>
    </row>
    <row r="124" spans="2:31">
      <c r="B124" s="140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</row>
    <row r="125" spans="2:31">
      <c r="B125" s="140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spans="2:31"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</row>
    <row r="127" spans="2:31"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</row>
  </sheetData>
  <hyperlinks>
    <hyperlink ref="B4" location="Содержание!A1" display="&gt;&gt;  Содержание" xr:uid="{3FE1DB4A-337F-4245-9270-AB84D4400548}"/>
    <hyperlink ref="B22" location="_ftn1" display="_ftn1" xr:uid="{1285CD03-C97E-42B1-929B-90F176176CA0}"/>
  </hyperlinks>
  <pageMargins left="0.70866141732283472" right="0.70866141732283472" top="0.74803149606299213" bottom="0.74803149606299213" header="0.31496062992125984" footer="0.31496062992125984"/>
  <pageSetup paperSize="9" scale="3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BS</vt:lpstr>
      <vt:lpstr>PL</vt:lpstr>
      <vt:lpstr>CF</vt:lpstr>
      <vt:lpstr>Долг</vt:lpstr>
      <vt:lpstr>Облигации</vt:lpstr>
      <vt:lpstr>Операционные результаты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2024-01-30T18:30:35Z</dcterms:created>
  <dcterms:modified xsi:type="dcterms:W3CDTF">2025-04-23T07:48:08Z</dcterms:modified>
  <cp:category/>
</cp:coreProperties>
</file>