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filterPrivacy="1" showInkAnnotation="0" codeName="ЭтаКнига" defaultThemeVersion="124226"/>
  <xr:revisionPtr revIDLastSave="0" documentId="13_ncr:1_{D8E670DA-43B0-D044-A5A7-15A537F9967E}" xr6:coauthVersionLast="47" xr6:coauthVersionMax="47" xr10:uidLastSave="{00000000-0000-0000-0000-000000000000}"/>
  <bookViews>
    <workbookView xWindow="2880" yWindow="1760" windowWidth="29440" windowHeight="18560" tabRatio="717" activeTab="6" xr2:uid="{00000000-000D-0000-FFFF-FFFF00000000}"/>
  </bookViews>
  <sheets>
    <sheet name="Содержание" sheetId="21" r:id="rId1"/>
    <sheet name="BS" sheetId="171" r:id="rId2"/>
    <sheet name="PL" sheetId="172" r:id="rId3"/>
    <sheet name="CF" sheetId="173" r:id="rId4"/>
    <sheet name="Долг" sheetId="174" r:id="rId5"/>
    <sheet name="Облигации" sheetId="166" r:id="rId6"/>
    <sheet name="Операционные результаты" sheetId="177" r:id="rId7"/>
  </sheets>
  <definedNames>
    <definedName name="_xlnm._FilterDatabase" localSheetId="2" hidden="1">PL!$C$6:$L$6</definedName>
    <definedName name="_ftn1" localSheetId="6">'Операционные результаты'!#REF!</definedName>
    <definedName name="_ftn2" localSheetId="6">'Операционные результаты'!#REF!</definedName>
    <definedName name="_ftn3" localSheetId="6">'Операционные результаты'!#REF!</definedName>
    <definedName name="_ftnref1" localSheetId="6">'Операционные результаты'!#REF!</definedName>
    <definedName name="_ftnref2" localSheetId="6">'Операционные результаты'!#REF!</definedName>
    <definedName name="_ftnref3" localSheetId="6">'Операционные результаты'!#REF!</definedName>
    <definedName name="OLE_LINK4" localSheetId="2">PL!#REF!</definedName>
    <definedName name="OLE_LINK6" localSheetId="2">PL!#REF!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74" l="1"/>
  <c r="F12" i="174"/>
  <c r="G7" i="174" l="1"/>
  <c r="G8" i="174"/>
  <c r="G9" i="174"/>
  <c r="G10" i="174"/>
  <c r="G11" i="174" l="1"/>
  <c r="G14" i="174" s="1"/>
  <c r="D15" i="174" l="1"/>
  <c r="G15" i="17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3" authorId="0" shapeId="0" xr:uid="{00000000-0006-0000-0800-000001000000}">
      <text>
        <r>
          <rPr>
            <b/>
            <sz val="9"/>
            <color rgb="FF000000"/>
            <rFont val="Tahoma"/>
            <family val="2"/>
            <charset val="204"/>
          </rPr>
          <t>net of VAT</t>
        </r>
      </text>
    </comment>
  </commentList>
</comments>
</file>

<file path=xl/sharedStrings.xml><?xml version="1.0" encoding="utf-8"?>
<sst xmlns="http://schemas.openxmlformats.org/spreadsheetml/2006/main" count="257" uniqueCount="211">
  <si>
    <t>EBITDA</t>
  </si>
  <si>
    <t>КОНСОЛИДИРОВАННЫЙ ОТЧЕТ О ФИНАНСОВОМ ПОЛОЖЕНИИ</t>
  </si>
  <si>
    <t>Активы</t>
  </si>
  <si>
    <t xml:space="preserve">Внеоборотные активы </t>
  </si>
  <si>
    <t>Основные средства</t>
  </si>
  <si>
    <t>Активы в форме права пользования</t>
  </si>
  <si>
    <t>Долгосрочные финансовые активы</t>
  </si>
  <si>
    <t>Нематериальные активы</t>
  </si>
  <si>
    <t>Производные финансовые инструменты</t>
  </si>
  <si>
    <t>Авансы под основные средства</t>
  </si>
  <si>
    <t>Отложенные налоговые активы</t>
  </si>
  <si>
    <t>Итого внеоборотные активы</t>
  </si>
  <si>
    <t>Оборотные активы</t>
  </si>
  <si>
    <t>Запасы</t>
  </si>
  <si>
    <t>Торговая и прочая дебиторская задолженность</t>
  </si>
  <si>
    <t>Краткосрочные финансовые активы</t>
  </si>
  <si>
    <t>Банковские депозиты со сроком погашения более трех месяцев</t>
  </si>
  <si>
    <t>Денежные средства и эквиваленты денежных средств</t>
  </si>
  <si>
    <t>Обеспечительный платеж по налогу на сверхприбыль</t>
  </si>
  <si>
    <t>Прочие оборотные активы</t>
  </si>
  <si>
    <t>Итого оборотные активы</t>
  </si>
  <si>
    <t>Итого активы</t>
  </si>
  <si>
    <t>КАПИТАЛ</t>
  </si>
  <si>
    <t>Уставный капитал</t>
  </si>
  <si>
    <t>Нераспределенная прибыль</t>
  </si>
  <si>
    <t>Добавочный капитал</t>
  </si>
  <si>
    <t>Итого капитал</t>
  </si>
  <si>
    <t>Обязательства</t>
  </si>
  <si>
    <t>Долгосрочные обязательства</t>
  </si>
  <si>
    <t>Кредиты и займы</t>
  </si>
  <si>
    <t>Долгосрочная часть обязательств по аренде</t>
  </si>
  <si>
    <t>Отложенные налоговые обязательства</t>
  </si>
  <si>
    <t>Финансовые гарантии</t>
  </si>
  <si>
    <t>Итого долгосрочные обязательства</t>
  </si>
  <si>
    <t>Краткосрочные обязательства</t>
  </si>
  <si>
    <t>Краткосрочная часть обязательств по аренде</t>
  </si>
  <si>
    <t>Торговая и прочая кредиторская задолженность</t>
  </si>
  <si>
    <t>Обязательства по текущему налогу на прибыль</t>
  </si>
  <si>
    <t>Обязательства по налогу на сверхприбыль</t>
  </si>
  <si>
    <t>Кредиторская задолженность по прочим налогам</t>
  </si>
  <si>
    <t>Итого краткосрочные обязательства</t>
  </si>
  <si>
    <t>Итого обязательства</t>
  </si>
  <si>
    <t>31 декабря 2022 г.</t>
  </si>
  <si>
    <t>31 декабря 2023 г.</t>
  </si>
  <si>
    <t>КОНСОЛИДИРОВАННЫЙ ОТЧЕТ О ПРИБЫЛИ ИЛИ УБЫТКЕ И ПРОЧЕМ СОВОКУПНОМ ДОХОДЕ</t>
  </si>
  <si>
    <t>Выручка по договорам с покупателями</t>
  </si>
  <si>
    <t>Себестоимость продаж</t>
  </si>
  <si>
    <t>Уценка/ (восстановление) запасов до чистой стоимости реализации</t>
  </si>
  <si>
    <t>Валовая прибыль</t>
  </si>
  <si>
    <t>Рентабельность по валовой прибыли, %</t>
  </si>
  <si>
    <t>Коммерческие расходы</t>
  </si>
  <si>
    <t>Операционная прибыль</t>
  </si>
  <si>
    <t>Рентабельность по операционной прибыли, %</t>
  </si>
  <si>
    <t>Финансовые доходы</t>
  </si>
  <si>
    <t>Финансовые расходы</t>
  </si>
  <si>
    <t>Прибыль до налогообложения</t>
  </si>
  <si>
    <t>Эффективная ставка по налогу на прибыль, %</t>
  </si>
  <si>
    <t>Рентабельность по чистой прибыли, %</t>
  </si>
  <si>
    <t>Амортизация ОС, НМА и ППА</t>
  </si>
  <si>
    <t>Корректировка нерегулярного события</t>
  </si>
  <si>
    <t>Скорр.EBITDA</t>
  </si>
  <si>
    <t>Рентабельность по скорр. EBITDA, %</t>
  </si>
  <si>
    <t xml:space="preserve">Денежные потоки от операционной деятельности </t>
  </si>
  <si>
    <t>Прибыль/(убыток) до налогообложения</t>
  </si>
  <si>
    <t>С корректировкой на:</t>
  </si>
  <si>
    <t>Амортизацию основных средств</t>
  </si>
  <si>
    <t>Амортизацию нематериальных активов</t>
  </si>
  <si>
    <t>Амортизацию активов в форме права пользования</t>
  </si>
  <si>
    <t>Курсовые разницы по денежным средствам и депозитам</t>
  </si>
  <si>
    <t>Изменение ожидаемых кредитных убытков, резерва под обесценение авансов выданных и прочей дебиторской задолженности</t>
  </si>
  <si>
    <t>Доход от досрочного прекращения договоров аренды</t>
  </si>
  <si>
    <t>Модификация договоров аренды</t>
  </si>
  <si>
    <t>Прочее</t>
  </si>
  <si>
    <t>Денежные потоки от операционной деятельности до изменений оборотного капитала</t>
  </si>
  <si>
    <t>(Увеличение)/уменьшение запасов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</si>
  <si>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</si>
  <si>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</si>
  <si>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Увеличение/(уменьшение) кредиторской задолженности по налогам</t>
  </si>
  <si>
    <t>Изменения в оборотном капитале</t>
  </si>
  <si>
    <t>Платежи по налогу на прибыль</t>
  </si>
  <si>
    <t>Выплата процентов по договорам аренды</t>
  </si>
  <si>
    <t>Проценты по кредитам и займам уплаченные</t>
  </si>
  <si>
    <t>Уплаченное вознаграждение по договорам факторинга (финансирование поставок)</t>
  </si>
  <si>
    <t>Уплаченное вознаграждение по договорам факторинга (регрессный факторинг дебиторской задолженности)</t>
  </si>
  <si>
    <t>Уплаченное вознаграждение по договорам факторинга (безрегрессный факторинг дебиторской задолженности)</t>
  </si>
  <si>
    <t>Чистая сумма денежных средств от операционной деятельности</t>
  </si>
  <si>
    <t>Денежные потоки от инвестиционной деятельности</t>
  </si>
  <si>
    <t>Приобретение основных средств</t>
  </si>
  <si>
    <t xml:space="preserve">Капитализированные проценты уплаченные </t>
  </si>
  <si>
    <t>Поступления от продажи основных средств</t>
  </si>
  <si>
    <t>Приобретение производных финансовых инструментов</t>
  </si>
  <si>
    <t>Поступления от производных финансовых инструментов</t>
  </si>
  <si>
    <t>Приобретение нематериальных активов</t>
  </si>
  <si>
    <t>Выдача займов связанным сторонам</t>
  </si>
  <si>
    <t>Возврат займов выданных связанным сторонам</t>
  </si>
  <si>
    <t>Размещение банковских депозитов более 3-х месяцев</t>
  </si>
  <si>
    <t>Возврат банковских депозитов более 3-х месяцев</t>
  </si>
  <si>
    <t>Проценты полученные по банковским депозитам</t>
  </si>
  <si>
    <t>Дивиденды полученные</t>
  </si>
  <si>
    <t>Чистая сумма денежных средств от инвестиционной деятельности</t>
  </si>
  <si>
    <t>Денежные потоки от финансовой деятельности</t>
  </si>
  <si>
    <t>Поступление кредитов и займов</t>
  </si>
  <si>
    <t>Погашение кредитов и займов</t>
  </si>
  <si>
    <t>Поступления по договорам факторинга (финансирование поставок)</t>
  </si>
  <si>
    <t>Погашение по договорам факторинга (финансирование поставок)</t>
  </si>
  <si>
    <t>Поступления по договорам факторинга (регрессный факторинг дебиторской задолженности)</t>
  </si>
  <si>
    <t>Погашение по договорам факторинга (регрессный факторинг дебиторской задолженности)</t>
  </si>
  <si>
    <t>Погашение основной части договора аренды</t>
  </si>
  <si>
    <t>Дивиденды выплаченные</t>
  </si>
  <si>
    <t>Влияние изменения курсов иностранных валют на денежные средства и их эквиваленты</t>
  </si>
  <si>
    <t>КОНСОЛИДИРОВАННЫЙ ОТЧЕТ О ДВИЖЕНИИ ДЕНЕЖНЫХ СРЕДСТВ</t>
  </si>
  <si>
    <t>Долговая нагрузка</t>
  </si>
  <si>
    <t>Общий долг</t>
  </si>
  <si>
    <t>Чистый долг</t>
  </si>
  <si>
    <t>Облигации</t>
  </si>
  <si>
    <t>Эмитент</t>
  </si>
  <si>
    <t>Серия</t>
  </si>
  <si>
    <t>Дата размещения</t>
  </si>
  <si>
    <t>Дата погашения</t>
  </si>
  <si>
    <t>Объем выпуска, млн. руб.</t>
  </si>
  <si>
    <t>Ставка купона</t>
  </si>
  <si>
    <t>Дата выплаты купона</t>
  </si>
  <si>
    <t>ООО «Озон»</t>
  </si>
  <si>
    <t>001Р-01</t>
  </si>
  <si>
    <t>001Р-02</t>
  </si>
  <si>
    <t>Каждый 91 день, начиная с даты размещения</t>
  </si>
  <si>
    <t>Итого</t>
  </si>
  <si>
    <t>&gt;&gt;  Долговая нагрузка</t>
  </si>
  <si>
    <t>&gt;&gt; Облигации</t>
  </si>
  <si>
    <t>Озон Фармацевтика в сети:</t>
  </si>
  <si>
    <t>VK</t>
  </si>
  <si>
    <t>Youtube</t>
  </si>
  <si>
    <t>Сайт компании</t>
  </si>
  <si>
    <t>Smart-lab</t>
  </si>
  <si>
    <t>Telegram</t>
  </si>
  <si>
    <t>Операционные результаты</t>
  </si>
  <si>
    <t>Число активных SKU, шт</t>
  </si>
  <si>
    <t>&gt;&gt; Операционные результаты</t>
  </si>
  <si>
    <t>&gt;&gt;  Содержание</t>
  </si>
  <si>
    <t>Контакты IR:</t>
  </si>
  <si>
    <t>ir@ozonpharm.ru</t>
  </si>
  <si>
    <t>Краткосрочные кредиты и займы</t>
  </si>
  <si>
    <t>Долгосрочные кредиты и займы</t>
  </si>
  <si>
    <t>&gt;&gt; Баланс (BS)</t>
  </si>
  <si>
    <t>&gt;&gt; Отчет о прибылях и убытках (PL)</t>
  </si>
  <si>
    <t>&gt;&gt; Отчет о движении денежных средств (CF)</t>
  </si>
  <si>
    <t>30 июня 2024 г.</t>
  </si>
  <si>
    <t>Авансы под нематериальные активы</t>
  </si>
  <si>
    <r>
      <t>31 декабря 2023 г.</t>
    </r>
    <r>
      <rPr>
        <b/>
        <sz val="8"/>
        <color rgb="FFFF0000"/>
        <rFont val="Arial"/>
        <family val="2"/>
        <charset val="204"/>
      </rPr>
      <t>*</t>
    </r>
  </si>
  <si>
    <r>
      <t>31 декабря 2022 г.</t>
    </r>
    <r>
      <rPr>
        <b/>
        <sz val="8"/>
        <color rgb="FFFF0000"/>
        <rFont val="Arial"/>
        <family val="2"/>
        <charset val="204"/>
      </rPr>
      <t>*</t>
    </r>
  </si>
  <si>
    <t>1П 2023</t>
  </si>
  <si>
    <t>1П 2024</t>
  </si>
  <si>
    <t>Расходы на исследования и разработки</t>
  </si>
  <si>
    <t>Приобретение дочерних организаций за вычетом полученных денежных средств</t>
  </si>
  <si>
    <t>Чистая сумма денежных средств от финансовой деятельности</t>
  </si>
  <si>
    <t>Чистое изменение денежных средств за период</t>
  </si>
  <si>
    <t>Денежные средства и эквиваленты денежных средств на начало периода</t>
  </si>
  <si>
    <t>Денежные средства и эквиваленты денежных средств на конец периода</t>
  </si>
  <si>
    <t>Объем продаж, млн упаковок</t>
  </si>
  <si>
    <t>Брендированные дженерики</t>
  </si>
  <si>
    <t>Чистая выручка, млн руб.</t>
  </si>
  <si>
    <r>
      <rPr>
        <sz val="8"/>
        <color rgb="FFFF0000"/>
        <rFont val="Arial"/>
        <family val="2"/>
        <charset val="204"/>
      </rPr>
      <t>*</t>
    </r>
    <r>
      <rPr>
        <sz val="8"/>
        <rFont val="Arial"/>
        <family val="2"/>
        <charset val="204"/>
      </rPr>
      <t xml:space="preserve"> </t>
    </r>
    <r>
      <rPr>
        <sz val="8"/>
        <color rgb="FF00B0F0"/>
        <rFont val="Arial"/>
        <family val="2"/>
        <charset val="204"/>
      </rPr>
      <t xml:space="preserve">Отчетность по косолидрованному периметру до приобретений в 2024 году. В 1 квартале 2024 года Группа находилась в процессе реструктуризации с целью создания единого фармацевтического холдинга, в рамках которого приобретен контроль над организациями, ранее являвшимися прочими связанными сторонами. </t>
    </r>
  </si>
  <si>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rgb="FF0070C0"/>
        <rFont val="Calibri"/>
        <family val="2"/>
        <charset val="204"/>
        <scheme val="minor"/>
      </rPr>
      <t xml:space="preserve"> по оценке Компании, неаудированные данные</t>
    </r>
  </si>
  <si>
    <r>
      <t xml:space="preserve">Корректировка на ажиотажный спрос </t>
    </r>
    <r>
      <rPr>
        <i/>
        <sz val="8"/>
        <color rgb="FFFF0000"/>
        <rFont val="Arial"/>
        <family val="2"/>
        <charset val="204"/>
      </rPr>
      <t>*</t>
    </r>
  </si>
  <si>
    <r>
      <t xml:space="preserve">Сопоставимая выручка </t>
    </r>
    <r>
      <rPr>
        <i/>
        <sz val="8"/>
        <color rgb="FFFF0000"/>
        <rFont val="Arial"/>
        <family val="2"/>
        <charset val="204"/>
      </rPr>
      <t>*</t>
    </r>
  </si>
  <si>
    <r>
      <t xml:space="preserve">Свободный денежный поток (FCF) </t>
    </r>
    <r>
      <rPr>
        <b/>
        <sz val="8"/>
        <color rgb="FFFF0000"/>
        <rFont val="Arial"/>
        <family val="2"/>
        <charset val="204"/>
      </rPr>
      <t>*</t>
    </r>
  </si>
  <si>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rgb="FF0070C0"/>
        <rFont val="Calibri"/>
        <family val="2"/>
        <charset val="204"/>
        <scheme val="minor"/>
      </rPr>
      <t xml:space="preserve"> FCF представляет собой чистый денежный поток от операционной деятельности за минусом капитальных затрат на приобретение основных средств и нематериальных активов</t>
    </r>
  </si>
  <si>
    <t>9М 2023</t>
  </si>
  <si>
    <t>9М 2024</t>
  </si>
  <si>
    <t>30 сентября 2024 г.</t>
  </si>
  <si>
    <t>Регистрационные удостоверения на конец периода, шт</t>
  </si>
  <si>
    <t>Рентабельность по EBITDA, %</t>
  </si>
  <si>
    <t>Среднесписочное число сотрудников за период, человек</t>
  </si>
  <si>
    <t>Профит (БКС)</t>
  </si>
  <si>
    <t>Pulse (Т-Банк)</t>
  </si>
  <si>
    <t>Сбер Инвестиции</t>
  </si>
  <si>
    <t>Итого капитал и обязательства</t>
  </si>
  <si>
    <t>restated</t>
  </si>
  <si>
    <t>Прибыль за год</t>
  </si>
  <si>
    <t>Расходы по налогу на прибыль</t>
  </si>
  <si>
    <t>Прочие доходы/расходы, нетто</t>
  </si>
  <si>
    <t>Курсовые разницы, нетто</t>
  </si>
  <si>
    <t>Административные расходы</t>
  </si>
  <si>
    <t>Чистые расходы по ожидаемым кредитным убыткам финансовых активов</t>
  </si>
  <si>
    <t>31 декабря 2024 г.</t>
  </si>
  <si>
    <t>Внеоборотные активы, предназначенные для продажи</t>
  </si>
  <si>
    <t>Выкупленные собственные акции</t>
  </si>
  <si>
    <t>Эмиссионный доход</t>
  </si>
  <si>
    <t>Чистый долг / EBITDA за 12 месяцев, раз</t>
  </si>
  <si>
    <t>МНН</t>
  </si>
  <si>
    <t>Доля розничных продаж в обороте</t>
  </si>
  <si>
    <t>Доля МНН в обороте</t>
  </si>
  <si>
    <t>Государственные закупки</t>
  </si>
  <si>
    <t>Розничные продажи</t>
  </si>
  <si>
    <t>В миллионах рублей</t>
  </si>
  <si>
    <t>Расходы на исследования и разработки (без учета амортизации)</t>
  </si>
  <si>
    <t>Доля рецептурных препаратов в обороте</t>
  </si>
  <si>
    <t>Доля ЖНВЛП в обороте</t>
  </si>
  <si>
    <t>Озон Медика, шт</t>
  </si>
  <si>
    <t>Прочие, шт</t>
  </si>
  <si>
    <t>Капитал, привлеченный в рамках IPO</t>
  </si>
  <si>
    <t>Расходы, понесенные в рамках проведения IPO</t>
  </si>
  <si>
    <t>Расходы на выкуп собственных акций</t>
  </si>
  <si>
    <t>31 марта 2025 г.</t>
  </si>
  <si>
    <t>1КВ 2024</t>
  </si>
  <si>
    <t>1КВ 2025</t>
  </si>
  <si>
    <t>2КВ 2024</t>
  </si>
  <si>
    <t>3КВ 2024</t>
  </si>
  <si>
    <t>4КВ 2024</t>
  </si>
  <si>
    <r>
      <rPr>
        <sz val="8"/>
        <color rgb="FFFF0000"/>
        <rFont val="Arial"/>
        <family val="2"/>
        <charset val="204"/>
      </rPr>
      <t>**</t>
    </r>
    <r>
      <rPr>
        <sz val="8"/>
        <rFont val="Arial"/>
        <family val="2"/>
        <charset val="204"/>
      </rPr>
      <t xml:space="preserve"> </t>
    </r>
    <r>
      <rPr>
        <sz val="8"/>
        <color rgb="FF00B0F0"/>
        <rFont val="Arial"/>
        <family val="2"/>
        <charset val="204"/>
      </rPr>
      <t>Представлена часть данных по строкам отчетности</t>
    </r>
  </si>
  <si>
    <r>
      <t>31 марта 2025 г.</t>
    </r>
    <r>
      <rPr>
        <b/>
        <sz val="8"/>
        <color rgb="FFFF0000"/>
        <rFont val="Arial"/>
        <family val="2"/>
        <charset val="204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</si>
</sst>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  <numFmt numFmtId="167" formatCode="\ ###,###;\(###,###\);&quot;-&quot;"/>
    <numFmt numFmtId="168" formatCode="[$-F400]h:mm:ss\ AM/PM"/>
    <numFmt numFmtId="169" formatCode="0.0%"/>
    <numFmt numFmtId="170" formatCode="\ ###,###.0;\(###,###.0\);&quot;-&quot;"/>
    <numFmt numFmtId="171" formatCode="#,##0\ ;\(#,##0\);\-\ \ "/>
    <numFmt numFmtId="172" formatCode="_(* #,##0_);_(* \(#,##0\);_(* &quot;-&quot;??_);_(@_)"/>
    <numFmt numFmtId="173" formatCode="_(* #,##0.0_);_(* \(#,##0.0\);_(* &quot;-&quot;??_);_(@_)"/>
    <numFmt numFmtId="174" formatCode="_-* #,##0\ _₽_-;\-* #,##0\ _₽_-;_-* &quot;-&quot;??\ _₽_-;_-@_-"/>
    <numFmt numFmtId="175" formatCode="_-* #,##0;\(#,##0\);_-* &quot;-&quot;??;_-@"/>
  </numFmts>
  <fonts count="76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2"/>
      <color theme="1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0"/>
      <color rgb="FF0070C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3"/>
      <name val="Calibri"/>
      <family val="2"/>
      <charset val="204"/>
      <scheme val="minor"/>
    </font>
    <font>
      <i/>
      <u/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</font>
    <font>
      <b/>
      <sz val="14"/>
      <color rgb="FF0070C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8"/>
      <color rgb="FF0070C0"/>
      <name val="Arial"/>
      <family val="2"/>
      <charset val="204"/>
    </font>
    <font>
      <i/>
      <sz val="8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b/>
      <i/>
      <sz val="8"/>
      <color rgb="FF0070C0"/>
      <name val="Arial"/>
      <family val="2"/>
      <charset val="204"/>
    </font>
    <font>
      <b/>
      <i/>
      <sz val="10"/>
      <color rgb="FF0070C0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vertAlign val="superscript"/>
      <sz val="10"/>
      <color rgb="FF0070C0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rgb="FF0070C0"/>
      <name val="Times New Roman"/>
      <family val="2"/>
      <charset val="204"/>
    </font>
    <font>
      <b/>
      <i/>
      <sz val="12"/>
      <color rgb="FF0070C0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b/>
      <u/>
      <sz val="11"/>
      <color rgb="FF0070C0"/>
      <name val="Calibri"/>
      <family val="2"/>
      <charset val="204"/>
      <scheme val="minor"/>
    </font>
    <font>
      <u/>
      <sz val="11"/>
      <color rgb="FF0070C0"/>
      <name val="Calibri"/>
      <family val="2"/>
      <charset val="204"/>
      <scheme val="minor"/>
    </font>
    <font>
      <b/>
      <u/>
      <sz val="11"/>
      <color rgb="FF00B0F0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</font>
    <font>
      <sz val="10"/>
      <color rgb="FF0070C0"/>
      <name val="Calibri"/>
      <family val="2"/>
      <charset val="204"/>
    </font>
    <font>
      <u/>
      <sz val="12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i/>
      <u/>
      <sz val="12"/>
      <color rgb="FF0070C0"/>
      <name val="Calibri"/>
      <family val="2"/>
      <charset val="204"/>
      <scheme val="minor"/>
    </font>
    <font>
      <b/>
      <u/>
      <sz val="12"/>
      <color rgb="FF0070C0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Vida 32 Pro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Times New Roman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00B0F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rgb="FF0070C0"/>
      <name val="Calibri"/>
      <family val="2"/>
      <charset val="204"/>
    </font>
    <font>
      <b/>
      <sz val="9"/>
      <color rgb="FF000000"/>
      <name val="Tahoma"/>
      <family val="2"/>
      <charset val="204"/>
    </font>
    <font>
      <b/>
      <sz val="10"/>
      <color rgb="FF000000"/>
      <name val="Calibri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</borders>
  <cellStyleXfs count="141">
    <xf numFmtId="167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4" applyNumberFormat="0" applyAlignment="0" applyProtection="0"/>
    <xf numFmtId="0" fontId="17" fillId="8" borderId="5" applyNumberFormat="0" applyAlignment="0" applyProtection="0"/>
    <xf numFmtId="0" fontId="18" fillId="8" borderId="4" applyNumberFormat="0" applyAlignment="0" applyProtection="0"/>
    <xf numFmtId="0" fontId="19" fillId="0" borderId="6" applyNumberFormat="0" applyFill="0" applyAlignment="0" applyProtection="0"/>
    <xf numFmtId="0" fontId="20" fillId="9" borderId="7" applyNumberFormat="0" applyAlignment="0" applyProtection="0"/>
    <xf numFmtId="0" fontId="6" fillId="0" borderId="0" applyNumberFormat="0" applyFill="0" applyBorder="0" applyAlignment="0" applyProtection="0"/>
    <xf numFmtId="0" fontId="8" fillId="10" borderId="8" applyNumberFormat="0" applyFont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2" fillId="34" borderId="0" applyNumberFormat="0" applyBorder="0" applyAlignment="0" applyProtection="0"/>
    <xf numFmtId="0" fontId="8" fillId="0" borderId="0"/>
    <xf numFmtId="167" fontId="8" fillId="0" borderId="0"/>
    <xf numFmtId="167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167" fontId="8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10" borderId="8" applyNumberFormat="0" applyFont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34" fillId="0" borderId="0"/>
    <xf numFmtId="0" fontId="4" fillId="0" borderId="0"/>
    <xf numFmtId="9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6" fillId="35" borderId="0"/>
    <xf numFmtId="164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8" fillId="0" borderId="0"/>
    <xf numFmtId="0" fontId="38" fillId="0" borderId="0"/>
    <xf numFmtId="0" fontId="8" fillId="0" borderId="0"/>
    <xf numFmtId="0" fontId="62" fillId="0" borderId="0"/>
    <xf numFmtId="9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4" applyNumberFormat="0" applyAlignment="0" applyProtection="0"/>
    <xf numFmtId="0" fontId="17" fillId="8" borderId="5" applyNumberFormat="0" applyAlignment="0" applyProtection="0"/>
    <xf numFmtId="0" fontId="18" fillId="8" borderId="4" applyNumberFormat="0" applyAlignment="0" applyProtection="0"/>
    <xf numFmtId="0" fontId="19" fillId="0" borderId="6" applyNumberFormat="0" applyFill="0" applyAlignment="0" applyProtection="0"/>
    <xf numFmtId="0" fontId="20" fillId="9" borderId="7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2" fillId="34" borderId="0" applyNumberFormat="0" applyBorder="0" applyAlignment="0" applyProtection="0"/>
    <xf numFmtId="0" fontId="8" fillId="0" borderId="0"/>
    <xf numFmtId="166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0"/>
    <xf numFmtId="0" fontId="64" fillId="3" borderId="13" applyNumberFormat="0"/>
    <xf numFmtId="0" fontId="65" fillId="0" borderId="0"/>
    <xf numFmtId="0" fontId="66" fillId="0" borderId="0"/>
    <xf numFmtId="0" fontId="72" fillId="0" borderId="0"/>
    <xf numFmtId="0" fontId="35" fillId="0" borderId="0"/>
  </cellStyleXfs>
  <cellXfs count="235">
    <xf numFmtId="167" fontId="0" fillId="0" borderId="0" xfId="0"/>
    <xf numFmtId="167" fontId="25" fillId="0" borderId="0" xfId="0" applyFont="1"/>
    <xf numFmtId="0" fontId="24" fillId="0" borderId="0" xfId="2" applyFont="1"/>
    <xf numFmtId="0" fontId="28" fillId="0" borderId="0" xfId="2" applyFont="1"/>
    <xf numFmtId="167" fontId="29" fillId="0" borderId="0" xfId="1" applyNumberFormat="1" applyFont="1" applyBorder="1" applyAlignment="1" applyProtection="1">
      <alignment vertical="center"/>
    </xf>
    <xf numFmtId="167" fontId="26" fillId="0" borderId="0" xfId="0" applyFont="1"/>
    <xf numFmtId="167" fontId="32" fillId="0" borderId="0" xfId="0" applyFont="1"/>
    <xf numFmtId="167" fontId="26" fillId="0" borderId="0" xfId="0" applyFont="1" applyAlignment="1">
      <alignment horizontal="center"/>
    </xf>
    <xf numFmtId="167" fontId="33" fillId="0" borderId="0" xfId="0" applyFont="1"/>
    <xf numFmtId="168" fontId="31" fillId="0" borderId="0" xfId="0" applyNumberFormat="1" applyFont="1" applyAlignment="1">
      <alignment horizontal="left"/>
    </xf>
    <xf numFmtId="167" fontId="27" fillId="0" borderId="0" xfId="0" applyFont="1"/>
    <xf numFmtId="0" fontId="37" fillId="0" borderId="0" xfId="2" applyFont="1"/>
    <xf numFmtId="0" fontId="32" fillId="0" borderId="0" xfId="2" applyFont="1"/>
    <xf numFmtId="0" fontId="38" fillId="0" borderId="0" xfId="69" applyAlignment="1">
      <alignment vertical="top"/>
    </xf>
    <xf numFmtId="175" fontId="38" fillId="0" borderId="0" xfId="69" applyNumberFormat="1" applyAlignment="1">
      <alignment vertical="top"/>
    </xf>
    <xf numFmtId="167" fontId="32" fillId="0" borderId="10" xfId="0" applyFont="1" applyBorder="1"/>
    <xf numFmtId="0" fontId="39" fillId="0" borderId="0" xfId="69" applyFont="1" applyAlignment="1">
      <alignment horizontal="center" vertical="top" wrapText="1"/>
    </xf>
    <xf numFmtId="0" fontId="39" fillId="0" borderId="0" xfId="69" applyFont="1" applyAlignment="1">
      <alignment vertical="top" wrapText="1"/>
    </xf>
    <xf numFmtId="0" fontId="40" fillId="0" borderId="0" xfId="69" applyFont="1" applyAlignment="1">
      <alignment horizontal="right" vertical="top" wrapText="1"/>
    </xf>
    <xf numFmtId="174" fontId="40" fillId="0" borderId="0" xfId="57" applyNumberFormat="1" applyFont="1" applyAlignment="1">
      <alignment horizontal="right" vertical="top" wrapText="1"/>
    </xf>
    <xf numFmtId="0" fontId="40" fillId="0" borderId="0" xfId="69" applyFont="1" applyAlignment="1">
      <alignment vertical="top" wrapText="1"/>
    </xf>
    <xf numFmtId="0" fontId="40" fillId="0" borderId="11" xfId="69" applyFont="1" applyBorder="1" applyAlignment="1">
      <alignment vertical="top" wrapText="1"/>
    </xf>
    <xf numFmtId="0" fontId="39" fillId="0" borderId="11" xfId="69" applyFont="1" applyBorder="1" applyAlignment="1">
      <alignment vertical="top" wrapText="1"/>
    </xf>
    <xf numFmtId="0" fontId="40" fillId="0" borderId="0" xfId="69" applyFont="1" applyAlignment="1">
      <alignment vertical="center" wrapText="1"/>
    </xf>
    <xf numFmtId="174" fontId="40" fillId="0" borderId="0" xfId="57" applyNumberFormat="1" applyFont="1" applyAlignment="1">
      <alignment horizontal="right" vertical="center" wrapText="1"/>
    </xf>
    <xf numFmtId="0" fontId="40" fillId="0" borderId="10" xfId="69" applyFont="1" applyBorder="1" applyAlignment="1">
      <alignment vertical="center" wrapText="1"/>
    </xf>
    <xf numFmtId="174" fontId="40" fillId="0" borderId="10" xfId="57" applyNumberFormat="1" applyFont="1" applyBorder="1" applyAlignment="1">
      <alignment horizontal="right" vertical="center" wrapText="1"/>
    </xf>
    <xf numFmtId="0" fontId="39" fillId="0" borderId="0" xfId="69" applyFont="1" applyAlignment="1">
      <alignment vertical="center" wrapText="1"/>
    </xf>
    <xf numFmtId="174" fontId="39" fillId="0" borderId="0" xfId="57" applyNumberFormat="1" applyFont="1" applyAlignment="1">
      <alignment horizontal="right" vertical="center" wrapText="1"/>
    </xf>
    <xf numFmtId="0" fontId="43" fillId="0" borderId="0" xfId="69" applyFont="1" applyAlignment="1">
      <alignment vertical="center" wrapText="1"/>
    </xf>
    <xf numFmtId="169" fontId="43" fillId="0" borderId="0" xfId="47" applyNumberFormat="1" applyFont="1" applyAlignment="1">
      <alignment horizontal="right" vertical="center" wrapText="1"/>
    </xf>
    <xf numFmtId="0" fontId="40" fillId="0" borderId="12" xfId="69" applyFont="1" applyBorder="1" applyAlignment="1">
      <alignment vertical="center" wrapText="1"/>
    </xf>
    <xf numFmtId="174" fontId="40" fillId="0" borderId="12" xfId="57" applyNumberFormat="1" applyFont="1" applyBorder="1" applyAlignment="1">
      <alignment horizontal="right" vertical="center" wrapText="1"/>
    </xf>
    <xf numFmtId="174" fontId="40" fillId="0" borderId="12" xfId="57" applyNumberFormat="1" applyFont="1" applyFill="1" applyBorder="1" applyAlignment="1">
      <alignment horizontal="right" vertical="center" wrapText="1"/>
    </xf>
    <xf numFmtId="0" fontId="43" fillId="0" borderId="10" xfId="69" applyFont="1" applyBorder="1" applyAlignment="1">
      <alignment vertical="center" wrapText="1"/>
    </xf>
    <xf numFmtId="169" fontId="43" fillId="0" borderId="10" xfId="47" applyNumberFormat="1" applyFont="1" applyBorder="1" applyAlignment="1">
      <alignment horizontal="right" vertical="center" wrapText="1"/>
    </xf>
    <xf numFmtId="0" fontId="40" fillId="0" borderId="0" xfId="69" applyFont="1"/>
    <xf numFmtId="0" fontId="39" fillId="0" borderId="10" xfId="70" applyFont="1" applyBorder="1" applyAlignment="1">
      <alignment vertical="top"/>
    </xf>
    <xf numFmtId="174" fontId="39" fillId="0" borderId="10" xfId="57" applyNumberFormat="1" applyFont="1" applyBorder="1" applyAlignment="1">
      <alignment horizontal="right" vertical="center"/>
    </xf>
    <xf numFmtId="0" fontId="40" fillId="0" borderId="0" xfId="70" applyFont="1" applyAlignment="1">
      <alignment vertical="top"/>
    </xf>
    <xf numFmtId="174" fontId="40" fillId="0" borderId="0" xfId="57" applyNumberFormat="1" applyFont="1" applyAlignment="1">
      <alignment horizontal="right" vertical="center"/>
    </xf>
    <xf numFmtId="0" fontId="40" fillId="0" borderId="10" xfId="70" applyFont="1" applyBorder="1" applyAlignment="1">
      <alignment vertical="top"/>
    </xf>
    <xf numFmtId="174" fontId="40" fillId="0" borderId="10" xfId="57" applyNumberFormat="1" applyFont="1" applyBorder="1" applyAlignment="1">
      <alignment horizontal="right" vertical="center"/>
    </xf>
    <xf numFmtId="0" fontId="39" fillId="0" borderId="0" xfId="70" applyFont="1" applyAlignment="1">
      <alignment vertical="top"/>
    </xf>
    <xf numFmtId="0" fontId="41" fillId="0" borderId="10" xfId="70" applyFont="1" applyBorder="1" applyAlignment="1">
      <alignment horizontal="left" vertical="top" wrapText="1"/>
    </xf>
    <xf numFmtId="169" fontId="41" fillId="0" borderId="10" xfId="47" applyNumberFormat="1" applyFont="1" applyFill="1" applyBorder="1" applyAlignment="1">
      <alignment horizontal="right" vertical="top" wrapText="1"/>
    </xf>
    <xf numFmtId="0" fontId="42" fillId="2" borderId="0" xfId="2" applyFont="1" applyFill="1"/>
    <xf numFmtId="167" fontId="27" fillId="0" borderId="0" xfId="1" applyNumberFormat="1" applyFont="1" applyAlignment="1" applyProtection="1"/>
    <xf numFmtId="167" fontId="42" fillId="0" borderId="0" xfId="0" applyFont="1" applyAlignment="1">
      <alignment horizontal="center"/>
    </xf>
    <xf numFmtId="167" fontId="42" fillId="0" borderId="0" xfId="0" applyFont="1"/>
    <xf numFmtId="0" fontId="40" fillId="0" borderId="0" xfId="69" applyFont="1" applyAlignment="1">
      <alignment horizontal="right" vertical="center" wrapText="1"/>
    </xf>
    <xf numFmtId="167" fontId="44" fillId="0" borderId="0" xfId="0" applyFont="1"/>
    <xf numFmtId="0" fontId="39" fillId="0" borderId="10" xfId="69" applyFont="1" applyBorder="1" applyAlignment="1">
      <alignment vertical="center" wrapText="1"/>
    </xf>
    <xf numFmtId="0" fontId="39" fillId="0" borderId="11" xfId="69" applyFont="1" applyBorder="1" applyAlignment="1">
      <alignment vertical="center" wrapText="1"/>
    </xf>
    <xf numFmtId="167" fontId="32" fillId="0" borderId="0" xfId="0" applyFont="1" applyAlignment="1">
      <alignment horizontal="center"/>
    </xf>
    <xf numFmtId="167" fontId="32" fillId="0" borderId="0" xfId="0" applyFont="1" applyAlignment="1">
      <alignment wrapText="1"/>
    </xf>
    <xf numFmtId="167" fontId="45" fillId="0" borderId="0" xfId="0" applyFont="1"/>
    <xf numFmtId="167" fontId="32" fillId="0" borderId="0" xfId="0" applyFont="1" applyAlignment="1">
      <alignment horizontal="left" indent="4"/>
    </xf>
    <xf numFmtId="170" fontId="42" fillId="0" borderId="0" xfId="1" applyNumberFormat="1" applyFont="1" applyFill="1" applyAlignment="1" applyProtection="1">
      <alignment horizontal="center" wrapText="1"/>
    </xf>
    <xf numFmtId="0" fontId="39" fillId="0" borderId="10" xfId="69" applyFont="1" applyBorder="1" applyAlignment="1">
      <alignment horizontal="center" vertical="top" wrapText="1"/>
    </xf>
    <xf numFmtId="167" fontId="32" fillId="0" borderId="10" xfId="0" applyFont="1" applyBorder="1" applyAlignment="1">
      <alignment wrapText="1"/>
    </xf>
    <xf numFmtId="167" fontId="42" fillId="0" borderId="12" xfId="0" applyFont="1" applyBorder="1" applyAlignment="1">
      <alignment horizontal="left" wrapText="1"/>
    </xf>
    <xf numFmtId="167" fontId="42" fillId="0" borderId="12" xfId="0" applyFont="1" applyBorder="1" applyAlignment="1">
      <alignment horizontal="right"/>
    </xf>
    <xf numFmtId="167" fontId="42" fillId="0" borderId="10" xfId="0" applyFont="1" applyBorder="1" applyAlignment="1">
      <alignment horizontal="left" wrapText="1"/>
    </xf>
    <xf numFmtId="167" fontId="42" fillId="0" borderId="10" xfId="0" applyFont="1" applyBorder="1" applyAlignment="1">
      <alignment horizontal="right"/>
    </xf>
    <xf numFmtId="167" fontId="45" fillId="3" borderId="10" xfId="0" applyFont="1" applyFill="1" applyBorder="1" applyAlignment="1">
      <alignment horizontal="left"/>
    </xf>
    <xf numFmtId="173" fontId="45" fillId="0" borderId="10" xfId="57" applyNumberFormat="1" applyFont="1" applyBorder="1" applyAlignment="1">
      <alignment horizontal="right"/>
    </xf>
    <xf numFmtId="167" fontId="42" fillId="0" borderId="0" xfId="0" applyFont="1" applyAlignment="1">
      <alignment vertical="center"/>
    </xf>
    <xf numFmtId="167" fontId="27" fillId="0" borderId="0" xfId="1" applyNumberFormat="1" applyFont="1" applyBorder="1" applyAlignment="1" applyProtection="1">
      <alignment horizontal="left" vertical="center"/>
    </xf>
    <xf numFmtId="167" fontId="27" fillId="0" borderId="0" xfId="0" applyFont="1" applyAlignment="1">
      <alignment horizontal="center" vertical="center"/>
    </xf>
    <xf numFmtId="167" fontId="32" fillId="0" borderId="0" xfId="0" applyFont="1" applyAlignment="1">
      <alignment vertical="center"/>
    </xf>
    <xf numFmtId="167" fontId="27" fillId="0" borderId="0" xfId="0" applyFont="1" applyAlignment="1">
      <alignment horizontal="left" vertical="center"/>
    </xf>
    <xf numFmtId="167" fontId="42" fillId="0" borderId="0" xfId="0" applyFont="1" applyAlignment="1">
      <alignment horizontal="right"/>
    </xf>
    <xf numFmtId="3" fontId="32" fillId="0" borderId="0" xfId="0" applyNumberFormat="1" applyFont="1"/>
    <xf numFmtId="14" fontId="32" fillId="0" borderId="0" xfId="0" applyNumberFormat="1" applyFont="1"/>
    <xf numFmtId="165" fontId="32" fillId="3" borderId="0" xfId="57" applyFont="1" applyFill="1" applyBorder="1"/>
    <xf numFmtId="14" fontId="32" fillId="3" borderId="0" xfId="0" applyNumberFormat="1" applyFont="1" applyFill="1" applyAlignment="1">
      <alignment horizontal="center"/>
    </xf>
    <xf numFmtId="14" fontId="32" fillId="3" borderId="0" xfId="0" applyNumberFormat="1" applyFont="1" applyFill="1"/>
    <xf numFmtId="167" fontId="42" fillId="3" borderId="0" xfId="0" applyFont="1" applyFill="1"/>
    <xf numFmtId="171" fontId="42" fillId="3" borderId="0" xfId="0" applyNumberFormat="1" applyFont="1" applyFill="1" applyAlignment="1">
      <alignment horizontal="right" wrapText="1"/>
    </xf>
    <xf numFmtId="2" fontId="32" fillId="0" borderId="0" xfId="0" applyNumberFormat="1" applyFont="1"/>
    <xf numFmtId="167" fontId="46" fillId="3" borderId="0" xfId="0" applyFont="1" applyFill="1"/>
    <xf numFmtId="167" fontId="42" fillId="0" borderId="10" xfId="1" applyNumberFormat="1" applyFont="1" applyBorder="1" applyAlignment="1" applyProtection="1">
      <alignment horizontal="center" wrapText="1"/>
    </xf>
    <xf numFmtId="167" fontId="42" fillId="0" borderId="10" xfId="0" applyFont="1" applyBorder="1" applyAlignment="1">
      <alignment horizontal="center" wrapText="1"/>
    </xf>
    <xf numFmtId="167" fontId="32" fillId="0" borderId="0" xfId="0" applyFont="1" applyAlignment="1">
      <alignment horizontal="left"/>
    </xf>
    <xf numFmtId="14" fontId="32" fillId="0" borderId="0" xfId="0" applyNumberFormat="1" applyFont="1" applyAlignment="1">
      <alignment horizontal="center"/>
    </xf>
    <xf numFmtId="167" fontId="32" fillId="0" borderId="10" xfId="0" applyFont="1" applyBorder="1" applyAlignment="1">
      <alignment horizontal="left"/>
    </xf>
    <xf numFmtId="14" fontId="32" fillId="0" borderId="10" xfId="0" applyNumberFormat="1" applyFont="1" applyBorder="1" applyAlignment="1">
      <alignment horizontal="center"/>
    </xf>
    <xf numFmtId="167" fontId="47" fillId="0" borderId="0" xfId="0" applyFont="1"/>
    <xf numFmtId="167" fontId="48" fillId="0" borderId="0" xfId="0" applyFont="1"/>
    <xf numFmtId="167" fontId="49" fillId="0" borderId="0" xfId="0" applyFont="1" applyAlignment="1">
      <alignment horizontal="right" vertical="center"/>
    </xf>
    <xf numFmtId="14" fontId="49" fillId="0" borderId="0" xfId="0" applyNumberFormat="1" applyFont="1" applyAlignment="1">
      <alignment horizontal="left" vertical="center"/>
    </xf>
    <xf numFmtId="168" fontId="50" fillId="3" borderId="0" xfId="0" applyNumberFormat="1" applyFont="1" applyFill="1" applyAlignment="1">
      <alignment horizontal="left" vertical="center"/>
    </xf>
    <xf numFmtId="168" fontId="47" fillId="0" borderId="0" xfId="0" applyNumberFormat="1" applyFont="1"/>
    <xf numFmtId="167" fontId="51" fillId="0" borderId="0" xfId="1" applyNumberFormat="1" applyFont="1" applyBorder="1" applyAlignment="1" applyProtection="1">
      <alignment horizontal="left" vertical="top"/>
    </xf>
    <xf numFmtId="167" fontId="31" fillId="0" borderId="0" xfId="0" applyFont="1" applyAlignment="1">
      <alignment vertical="top"/>
    </xf>
    <xf numFmtId="167" fontId="32" fillId="0" borderId="0" xfId="0" applyFont="1" applyAlignment="1">
      <alignment vertical="top"/>
    </xf>
    <xf numFmtId="167" fontId="52" fillId="0" borderId="0" xfId="0" applyFont="1" applyAlignment="1">
      <alignment vertical="top"/>
    </xf>
    <xf numFmtId="167" fontId="31" fillId="0" borderId="0" xfId="0" applyFont="1" applyAlignment="1">
      <alignment vertical="center"/>
    </xf>
    <xf numFmtId="167" fontId="31" fillId="0" borderId="0" xfId="0" applyFont="1"/>
    <xf numFmtId="167" fontId="47" fillId="36" borderId="0" xfId="0" applyFont="1" applyFill="1"/>
    <xf numFmtId="167" fontId="53" fillId="0" borderId="0" xfId="1" applyNumberFormat="1" applyFont="1" applyBorder="1" applyAlignment="1" applyProtection="1">
      <alignment horizontal="left" vertical="top"/>
    </xf>
    <xf numFmtId="167" fontId="54" fillId="0" borderId="0" xfId="0" applyFont="1" applyAlignment="1">
      <alignment vertical="top"/>
    </xf>
    <xf numFmtId="167" fontId="55" fillId="0" borderId="0" xfId="1" applyNumberFormat="1" applyFont="1" applyBorder="1" applyAlignment="1" applyProtection="1">
      <alignment vertical="top"/>
    </xf>
    <xf numFmtId="167" fontId="55" fillId="0" borderId="0" xfId="0" applyFont="1" applyAlignment="1">
      <alignment vertical="top"/>
    </xf>
    <xf numFmtId="167" fontId="55" fillId="0" borderId="0" xfId="1" applyNumberFormat="1" applyFont="1" applyAlignment="1" applyProtection="1">
      <alignment vertical="top"/>
    </xf>
    <xf numFmtId="0" fontId="41" fillId="0" borderId="0" xfId="69" applyFont="1" applyAlignment="1">
      <alignment horizontal="right" vertical="center" wrapText="1"/>
    </xf>
    <xf numFmtId="0" fontId="41" fillId="0" borderId="10" xfId="69" applyFont="1" applyBorder="1" applyAlignment="1">
      <alignment horizontal="right" vertical="center" wrapText="1"/>
    </xf>
    <xf numFmtId="0" fontId="39" fillId="0" borderId="10" xfId="69" applyFont="1" applyBorder="1" applyAlignment="1">
      <alignment horizontal="center" vertical="center" wrapText="1"/>
    </xf>
    <xf numFmtId="167" fontId="54" fillId="0" borderId="0" xfId="0" applyFont="1"/>
    <xf numFmtId="0" fontId="54" fillId="0" borderId="0" xfId="2" applyFont="1"/>
    <xf numFmtId="0" fontId="55" fillId="0" borderId="0" xfId="0" applyNumberFormat="1" applyFont="1" applyAlignment="1">
      <alignment horizontal="center"/>
    </xf>
    <xf numFmtId="167" fontId="54" fillId="0" borderId="0" xfId="0" applyFont="1" applyAlignment="1">
      <alignment horizontal="center" vertical="center"/>
    </xf>
    <xf numFmtId="169" fontId="54" fillId="0" borderId="0" xfId="47" applyNumberFormat="1" applyFont="1" applyFill="1" applyBorder="1"/>
    <xf numFmtId="167" fontId="55" fillId="0" borderId="0" xfId="0" applyFont="1"/>
    <xf numFmtId="167" fontId="54" fillId="0" borderId="0" xfId="0" applyFont="1" applyAlignment="1">
      <alignment horizontal="left" vertical="center" indent="4"/>
    </xf>
    <xf numFmtId="167" fontId="54" fillId="3" borderId="0" xfId="0" applyFont="1" applyFill="1" applyAlignment="1">
      <alignment horizontal="left" vertical="center" indent="4"/>
    </xf>
    <xf numFmtId="3" fontId="54" fillId="0" borderId="0" xfId="0" applyNumberFormat="1" applyFont="1" applyAlignment="1">
      <alignment horizontal="right"/>
    </xf>
    <xf numFmtId="167" fontId="56" fillId="0" borderId="0" xfId="63" applyFont="1" applyFill="1"/>
    <xf numFmtId="169" fontId="54" fillId="0" borderId="0" xfId="47" applyNumberFormat="1" applyFont="1" applyBorder="1"/>
    <xf numFmtId="169" fontId="55" fillId="0" borderId="0" xfId="47" applyNumberFormat="1" applyFont="1" applyFill="1" applyBorder="1" applyAlignment="1">
      <alignment vertical="center"/>
    </xf>
    <xf numFmtId="169" fontId="54" fillId="0" borderId="0" xfId="47" applyNumberFormat="1" applyFont="1" applyFill="1" applyBorder="1" applyAlignment="1">
      <alignment horizontal="left" vertical="center" indent="4"/>
    </xf>
    <xf numFmtId="167" fontId="55" fillId="0" borderId="0" xfId="0" applyFont="1" applyAlignment="1">
      <alignment horizontal="left" vertical="center" indent="1"/>
    </xf>
    <xf numFmtId="169" fontId="54" fillId="0" borderId="0" xfId="47" applyNumberFormat="1" applyFont="1"/>
    <xf numFmtId="169" fontId="54" fillId="0" borderId="0" xfId="47" applyNumberFormat="1" applyFont="1" applyFill="1"/>
    <xf numFmtId="169" fontId="54" fillId="0" borderId="0" xfId="0" applyNumberFormat="1" applyFont="1" applyAlignment="1">
      <alignment horizontal="right"/>
    </xf>
    <xf numFmtId="167" fontId="55" fillId="0" borderId="0" xfId="0" applyFont="1" applyAlignment="1">
      <alignment horizontal="left" indent="1"/>
    </xf>
    <xf numFmtId="167" fontId="55" fillId="0" borderId="0" xfId="0" applyFont="1" applyAlignment="1">
      <alignment horizontal="left" vertical="center" indent="2"/>
    </xf>
    <xf numFmtId="3" fontId="55" fillId="0" borderId="0" xfId="0" applyNumberFormat="1" applyFont="1" applyAlignment="1">
      <alignment horizontal="right"/>
    </xf>
    <xf numFmtId="3" fontId="55" fillId="0" borderId="0" xfId="0" applyNumberFormat="1" applyFont="1"/>
    <xf numFmtId="167" fontId="54" fillId="0" borderId="0" xfId="0" applyFont="1" applyAlignment="1">
      <alignment vertical="center" wrapText="1"/>
    </xf>
    <xf numFmtId="167" fontId="55" fillId="0" borderId="0" xfId="0" applyFont="1" applyAlignment="1">
      <alignment vertical="center" wrapText="1"/>
    </xf>
    <xf numFmtId="3" fontId="54" fillId="0" borderId="0" xfId="0" applyNumberFormat="1" applyFont="1"/>
    <xf numFmtId="3" fontId="54" fillId="0" borderId="0" xfId="47" applyNumberFormat="1" applyFont="1" applyFill="1" applyBorder="1"/>
    <xf numFmtId="167" fontId="54" fillId="0" borderId="0" xfId="0" applyFont="1" applyAlignment="1">
      <alignment horizontal="left" wrapText="1"/>
    </xf>
    <xf numFmtId="167" fontId="54" fillId="0" borderId="0" xfId="0" applyFont="1" applyAlignment="1">
      <alignment horizontal="right"/>
    </xf>
    <xf numFmtId="167" fontId="54" fillId="0" borderId="0" xfId="0" applyFont="1" applyAlignment="1">
      <alignment horizontal="left" vertical="center" indent="6"/>
    </xf>
    <xf numFmtId="167" fontId="54" fillId="0" borderId="0" xfId="0" applyFont="1" applyAlignment="1">
      <alignment horizontal="left" wrapText="1" indent="2"/>
    </xf>
    <xf numFmtId="167" fontId="54" fillId="0" borderId="0" xfId="0" applyFont="1" applyAlignment="1">
      <alignment horizontal="left" wrapText="1" indent="4"/>
    </xf>
    <xf numFmtId="0" fontId="42" fillId="0" borderId="0" xfId="1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Alignment="1">
      <alignment horizontal="center"/>
    </xf>
    <xf numFmtId="167" fontId="32" fillId="0" borderId="10" xfId="0" applyFont="1" applyBorder="1" applyAlignment="1">
      <alignment horizontal="center" vertical="center"/>
    </xf>
    <xf numFmtId="1" fontId="42" fillId="0" borderId="10" xfId="0" applyNumberFormat="1" applyFont="1" applyBorder="1" applyAlignment="1">
      <alignment horizontal="center" vertical="center"/>
    </xf>
    <xf numFmtId="167" fontId="57" fillId="0" borderId="12" xfId="63" applyFont="1" applyFill="1" applyBorder="1"/>
    <xf numFmtId="172" fontId="57" fillId="0" borderId="12" xfId="57" applyNumberFormat="1" applyFont="1" applyFill="1" applyBorder="1"/>
    <xf numFmtId="167" fontId="59" fillId="0" borderId="0" xfId="1" applyNumberFormat="1" applyFont="1" applyBorder="1" applyAlignment="1" applyProtection="1">
      <alignment horizontal="left" vertical="top"/>
    </xf>
    <xf numFmtId="167" fontId="60" fillId="0" borderId="0" xfId="1" applyNumberFormat="1" applyFont="1" applyAlignment="1" applyProtection="1"/>
    <xf numFmtId="0" fontId="61" fillId="0" borderId="0" xfId="2" applyFont="1"/>
    <xf numFmtId="167" fontId="58" fillId="0" borderId="0" xfId="1" applyNumberFormat="1" applyFont="1" applyBorder="1" applyAlignment="1" applyProtection="1">
      <alignment horizontal="left" vertical="top"/>
    </xf>
    <xf numFmtId="3" fontId="32" fillId="0" borderId="0" xfId="0" applyNumberFormat="1" applyFont="1" applyAlignment="1">
      <alignment horizontal="right"/>
    </xf>
    <xf numFmtId="3" fontId="32" fillId="0" borderId="10" xfId="0" applyNumberFormat="1" applyFont="1" applyBorder="1" applyAlignment="1">
      <alignment horizontal="right"/>
    </xf>
    <xf numFmtId="167" fontId="32" fillId="0" borderId="0" xfId="0" applyFont="1" applyAlignment="1">
      <alignment horizontal="right"/>
    </xf>
    <xf numFmtId="14" fontId="32" fillId="0" borderId="0" xfId="0" applyNumberFormat="1" applyFont="1" applyAlignment="1">
      <alignment horizontal="right"/>
    </xf>
    <xf numFmtId="169" fontId="32" fillId="0" borderId="0" xfId="0" applyNumberFormat="1" applyFont="1" applyAlignment="1">
      <alignment horizontal="right"/>
    </xf>
    <xf numFmtId="167" fontId="32" fillId="0" borderId="10" xfId="0" applyFont="1" applyBorder="1" applyAlignment="1">
      <alignment horizontal="right"/>
    </xf>
    <xf numFmtId="14" fontId="32" fillId="0" borderId="10" xfId="0" applyNumberFormat="1" applyFont="1" applyBorder="1" applyAlignment="1">
      <alignment horizontal="right"/>
    </xf>
    <xf numFmtId="169" fontId="32" fillId="0" borderId="10" xfId="47" applyNumberFormat="1" applyFont="1" applyBorder="1" applyAlignment="1">
      <alignment horizontal="right"/>
    </xf>
    <xf numFmtId="0" fontId="42" fillId="0" borderId="0" xfId="2" applyFont="1"/>
    <xf numFmtId="167" fontId="30" fillId="0" borderId="0" xfId="0" applyFont="1"/>
    <xf numFmtId="174" fontId="41" fillId="0" borderId="0" xfId="57" applyNumberFormat="1" applyFont="1" applyFill="1" applyAlignment="1">
      <alignment horizontal="right" vertical="center" wrapText="1"/>
    </xf>
    <xf numFmtId="174" fontId="41" fillId="0" borderId="10" xfId="57" applyNumberFormat="1" applyFont="1" applyFill="1" applyBorder="1" applyAlignment="1">
      <alignment horizontal="right" vertical="center" wrapText="1"/>
    </xf>
    <xf numFmtId="174" fontId="40" fillId="0" borderId="0" xfId="57" applyNumberFormat="1" applyFont="1" applyFill="1" applyAlignment="1">
      <alignment horizontal="right" vertical="center" wrapText="1"/>
    </xf>
    <xf numFmtId="172" fontId="32" fillId="0" borderId="10" xfId="57" applyNumberFormat="1" applyFont="1" applyFill="1" applyBorder="1"/>
    <xf numFmtId="169" fontId="55" fillId="0" borderId="0" xfId="47" applyNumberFormat="1" applyFont="1" applyFill="1" applyBorder="1"/>
    <xf numFmtId="172" fontId="54" fillId="0" borderId="0" xfId="57" applyNumberFormat="1" applyFont="1" applyFill="1" applyBorder="1"/>
    <xf numFmtId="167" fontId="32" fillId="0" borderId="0" xfId="0" applyFont="1" applyAlignment="1">
      <alignment horizontal="left" vertical="center"/>
    </xf>
    <xf numFmtId="167" fontId="42" fillId="0" borderId="12" xfId="0" applyFont="1" applyBorder="1" applyAlignment="1">
      <alignment horizontal="left" vertical="center"/>
    </xf>
    <xf numFmtId="167" fontId="45" fillId="0" borderId="0" xfId="0" applyFont="1" applyAlignment="1">
      <alignment wrapText="1"/>
    </xf>
    <xf numFmtId="172" fontId="45" fillId="0" borderId="0" xfId="57" applyNumberFormat="1" applyFont="1" applyFill="1" applyAlignment="1">
      <alignment wrapText="1"/>
    </xf>
    <xf numFmtId="167" fontId="45" fillId="0" borderId="10" xfId="0" applyFont="1" applyBorder="1" applyAlignment="1">
      <alignment wrapText="1"/>
    </xf>
    <xf numFmtId="172" fontId="45" fillId="0" borderId="10" xfId="57" applyNumberFormat="1" applyFont="1" applyFill="1" applyBorder="1" applyAlignment="1">
      <alignment wrapText="1"/>
    </xf>
    <xf numFmtId="1" fontId="42" fillId="0" borderId="0" xfId="0" applyNumberFormat="1" applyFont="1" applyAlignment="1">
      <alignment horizontal="center" vertical="center"/>
    </xf>
    <xf numFmtId="172" fontId="32" fillId="0" borderId="0" xfId="57" applyNumberFormat="1" applyFont="1" applyFill="1" applyBorder="1"/>
    <xf numFmtId="172" fontId="45" fillId="0" borderId="0" xfId="57" applyNumberFormat="1" applyFont="1" applyFill="1" applyBorder="1" applyAlignment="1">
      <alignment wrapText="1"/>
    </xf>
    <xf numFmtId="9" fontId="32" fillId="0" borderId="0" xfId="47" applyFont="1" applyFill="1" applyBorder="1" applyAlignment="1">
      <alignment horizontal="right" vertical="center"/>
    </xf>
    <xf numFmtId="172" fontId="57" fillId="0" borderId="0" xfId="57" applyNumberFormat="1" applyFont="1" applyFill="1" applyBorder="1"/>
    <xf numFmtId="169" fontId="55" fillId="0" borderId="0" xfId="47" applyNumberFormat="1" applyFont="1" applyBorder="1"/>
    <xf numFmtId="172" fontId="42" fillId="0" borderId="0" xfId="57" applyNumberFormat="1" applyFont="1" applyFill="1" applyBorder="1"/>
    <xf numFmtId="172" fontId="42" fillId="0" borderId="12" xfId="57" applyNumberFormat="1" applyFont="1" applyFill="1" applyBorder="1" applyAlignment="1">
      <alignment wrapText="1"/>
    </xf>
    <xf numFmtId="173" fontId="42" fillId="0" borderId="0" xfId="57" applyNumberFormat="1" applyFont="1" applyFill="1" applyBorder="1"/>
    <xf numFmtId="173" fontId="45" fillId="0" borderId="0" xfId="57" applyNumberFormat="1" applyFont="1" applyFill="1" applyAlignment="1">
      <alignment wrapText="1"/>
    </xf>
    <xf numFmtId="173" fontId="45" fillId="0" borderId="10" xfId="57" applyNumberFormat="1" applyFont="1" applyFill="1" applyBorder="1" applyAlignment="1">
      <alignment wrapText="1"/>
    </xf>
    <xf numFmtId="173" fontId="42" fillId="0" borderId="12" xfId="57" applyNumberFormat="1" applyFont="1" applyFill="1" applyBorder="1"/>
    <xf numFmtId="0" fontId="39" fillId="0" borderId="14" xfId="70" applyFont="1" applyBorder="1" applyAlignment="1">
      <alignment vertical="top"/>
    </xf>
    <xf numFmtId="174" fontId="39" fillId="0" borderId="14" xfId="57" applyNumberFormat="1" applyFont="1" applyBorder="1" applyAlignment="1">
      <alignment horizontal="right" vertical="center"/>
    </xf>
    <xf numFmtId="173" fontId="45" fillId="0" borderId="0" xfId="57" applyNumberFormat="1" applyFont="1" applyFill="1" applyBorder="1" applyAlignment="1">
      <alignment wrapText="1"/>
    </xf>
    <xf numFmtId="172" fontId="42" fillId="0" borderId="0" xfId="57" applyNumberFormat="1" applyFont="1" applyFill="1" applyBorder="1" applyAlignment="1">
      <alignment wrapText="1"/>
    </xf>
    <xf numFmtId="167" fontId="24" fillId="0" borderId="0" xfId="0" applyFont="1"/>
    <xf numFmtId="174" fontId="28" fillId="0" borderId="0" xfId="2" applyNumberFormat="1" applyFont="1"/>
    <xf numFmtId="9" fontId="24" fillId="0" borderId="0" xfId="47" applyFont="1"/>
    <xf numFmtId="0" fontId="38" fillId="0" borderId="0" xfId="69" applyAlignment="1">
      <alignment horizontal="right" vertical="top"/>
    </xf>
    <xf numFmtId="174" fontId="40" fillId="0" borderId="10" xfId="57" applyNumberFormat="1" applyFont="1" applyFill="1" applyBorder="1" applyAlignment="1">
      <alignment horizontal="right" vertical="center" wrapText="1"/>
    </xf>
    <xf numFmtId="174" fontId="39" fillId="0" borderId="0" xfId="57" applyNumberFormat="1" applyFont="1" applyFill="1" applyBorder="1" applyAlignment="1">
      <alignment horizontal="right" vertical="center"/>
    </xf>
    <xf numFmtId="9" fontId="42" fillId="0" borderId="0" xfId="47" applyFont="1" applyFill="1" applyBorder="1"/>
    <xf numFmtId="9" fontId="45" fillId="0" borderId="0" xfId="47" applyFont="1" applyFill="1" applyBorder="1" applyAlignment="1">
      <alignment wrapText="1"/>
    </xf>
    <xf numFmtId="172" fontId="40" fillId="0" borderId="0" xfId="57" applyNumberFormat="1" applyFont="1" applyAlignment="1">
      <alignment horizontal="right" vertical="top" wrapText="1"/>
    </xf>
    <xf numFmtId="172" fontId="40" fillId="0" borderId="11" xfId="57" applyNumberFormat="1" applyFont="1" applyBorder="1" applyAlignment="1">
      <alignment horizontal="right" vertical="top" wrapText="1"/>
    </xf>
    <xf numFmtId="172" fontId="39" fillId="0" borderId="0" xfId="57" applyNumberFormat="1" applyFont="1" applyAlignment="1">
      <alignment horizontal="right" vertical="top" wrapText="1"/>
    </xf>
    <xf numFmtId="172" fontId="40" fillId="0" borderId="0" xfId="57" applyNumberFormat="1" applyFont="1" applyAlignment="1">
      <alignment vertical="top" wrapText="1"/>
    </xf>
    <xf numFmtId="0" fontId="32" fillId="0" borderId="0" xfId="69" applyFont="1" applyAlignment="1">
      <alignment vertical="center" wrapText="1"/>
    </xf>
    <xf numFmtId="0" fontId="40" fillId="0" borderId="0" xfId="70" applyFont="1" applyAlignment="1">
      <alignment vertical="top" wrapText="1"/>
    </xf>
    <xf numFmtId="174" fontId="40" fillId="0" borderId="0" xfId="57" applyNumberFormat="1" applyFont="1" applyBorder="1" applyAlignment="1">
      <alignment horizontal="right" vertical="center"/>
    </xf>
    <xf numFmtId="0" fontId="40" fillId="0" borderId="10" xfId="70" applyFont="1" applyBorder="1" applyAlignment="1">
      <alignment vertical="top" wrapText="1"/>
    </xf>
    <xf numFmtId="167" fontId="73" fillId="0" borderId="14" xfId="63" applyFont="1" applyFill="1" applyBorder="1" applyAlignment="1">
      <alignment horizontal="right"/>
    </xf>
    <xf numFmtId="172" fontId="73" fillId="0" borderId="14" xfId="57" applyNumberFormat="1" applyFont="1" applyFill="1" applyBorder="1"/>
    <xf numFmtId="167" fontId="73" fillId="0" borderId="10" xfId="63" applyFont="1" applyFill="1" applyBorder="1" applyAlignment="1">
      <alignment horizontal="right"/>
    </xf>
    <xf numFmtId="172" fontId="73" fillId="0" borderId="10" xfId="57" applyNumberFormat="1" applyFont="1" applyFill="1" applyBorder="1"/>
    <xf numFmtId="9" fontId="32" fillId="0" borderId="0" xfId="47" applyFont="1" applyFill="1" applyBorder="1"/>
    <xf numFmtId="167" fontId="27" fillId="0" borderId="0" xfId="1" applyNumberFormat="1" applyFont="1" applyFill="1" applyAlignment="1" applyProtection="1"/>
    <xf numFmtId="0" fontId="40" fillId="0" borderId="0" xfId="69" applyFont="1" applyAlignment="1">
      <alignment vertical="center"/>
    </xf>
    <xf numFmtId="172" fontId="32" fillId="0" borderId="0" xfId="57" applyNumberFormat="1" applyFont="1"/>
    <xf numFmtId="172" fontId="32" fillId="0" borderId="10" xfId="57" applyNumberFormat="1" applyFont="1" applyBorder="1"/>
    <xf numFmtId="172" fontId="40" fillId="0" borderId="0" xfId="57" applyNumberFormat="1" applyFont="1" applyAlignment="1">
      <alignment horizontal="right" vertical="center" wrapText="1"/>
    </xf>
    <xf numFmtId="172" fontId="40" fillId="0" borderId="0" xfId="57" applyNumberFormat="1" applyFont="1" applyFill="1" applyAlignment="1">
      <alignment horizontal="right" vertical="center" wrapText="1"/>
    </xf>
    <xf numFmtId="172" fontId="40" fillId="0" borderId="11" xfId="57" applyNumberFormat="1" applyFont="1" applyBorder="1" applyAlignment="1">
      <alignment horizontal="right" vertical="center" wrapText="1"/>
    </xf>
    <xf numFmtId="172" fontId="40" fillId="0" borderId="11" xfId="57" applyNumberFormat="1" applyFont="1" applyFill="1" applyBorder="1" applyAlignment="1">
      <alignment horizontal="right" vertical="center" wrapText="1"/>
    </xf>
    <xf numFmtId="172" fontId="42" fillId="0" borderId="0" xfId="57" applyNumberFormat="1" applyFont="1"/>
    <xf numFmtId="172" fontId="32" fillId="0" borderId="0" xfId="57" applyNumberFormat="1" applyFont="1" applyBorder="1"/>
    <xf numFmtId="9" fontId="54" fillId="0" borderId="0" xfId="47" applyFont="1"/>
    <xf numFmtId="9" fontId="32" fillId="0" borderId="0" xfId="47" applyFont="1"/>
    <xf numFmtId="9" fontId="32" fillId="0" borderId="0" xfId="47" applyFont="1" applyAlignment="1">
      <alignment horizontal="center"/>
    </xf>
    <xf numFmtId="9" fontId="55" fillId="0" borderId="0" xfId="47" applyFont="1"/>
    <xf numFmtId="9" fontId="42" fillId="0" borderId="0" xfId="47" applyFont="1" applyAlignment="1">
      <alignment horizontal="right" vertical="center"/>
    </xf>
    <xf numFmtId="9" fontId="45" fillId="0" borderId="0" xfId="47" applyFont="1" applyAlignment="1">
      <alignment horizontal="right"/>
    </xf>
    <xf numFmtId="9" fontId="54" fillId="0" borderId="0" xfId="47" applyFont="1" applyFill="1" applyBorder="1"/>
    <xf numFmtId="9" fontId="42" fillId="0" borderId="0" xfId="47" applyFont="1" applyFill="1" applyBorder="1" applyAlignment="1">
      <alignment wrapText="1"/>
    </xf>
    <xf numFmtId="9" fontId="45" fillId="0" borderId="0" xfId="47" applyFont="1" applyFill="1" applyAlignment="1">
      <alignment wrapText="1"/>
    </xf>
    <xf numFmtId="9" fontId="54" fillId="0" borderId="0" xfId="47" applyFont="1" applyAlignment="1">
      <alignment horizontal="right"/>
    </xf>
    <xf numFmtId="9" fontId="57" fillId="0" borderId="0" xfId="47" applyFont="1" applyFill="1" applyBorder="1"/>
    <xf numFmtId="9" fontId="56" fillId="0" borderId="0" xfId="47" applyFont="1" applyFill="1"/>
    <xf numFmtId="9" fontId="55" fillId="0" borderId="0" xfId="47" applyFont="1" applyAlignment="1">
      <alignment horizontal="right"/>
    </xf>
    <xf numFmtId="173" fontId="54" fillId="0" borderId="0" xfId="57" applyNumberFormat="1" applyFont="1" applyAlignment="1">
      <alignment horizontal="center" vertical="center"/>
    </xf>
    <xf numFmtId="173" fontId="42" fillId="0" borderId="0" xfId="57" applyNumberFormat="1" applyFont="1" applyAlignment="1">
      <alignment horizontal="right" vertical="center"/>
    </xf>
    <xf numFmtId="173" fontId="45" fillId="0" borderId="0" xfId="57" applyNumberFormat="1" applyFont="1" applyAlignment="1">
      <alignment horizontal="right"/>
    </xf>
    <xf numFmtId="167" fontId="75" fillId="0" borderId="0" xfId="0" applyFont="1" applyAlignment="1">
      <alignment horizontal="center"/>
    </xf>
  </cellXfs>
  <cellStyles count="141">
    <cellStyle name="20% — акцент1" xfId="21" builtinId="30" customBuiltin="1"/>
    <cellStyle name="20% — акцент1 2" xfId="100" xr:uid="{7A01B433-5F0F-42E2-91EC-167F149EC6D7}"/>
    <cellStyle name="20% — акцент2" xfId="25" builtinId="34" customBuiltin="1"/>
    <cellStyle name="20% — акцент2 2" xfId="104" xr:uid="{3E7255CB-16E2-4699-A385-F02D41D86DD7}"/>
    <cellStyle name="20% — акцент3" xfId="29" builtinId="38" customBuiltin="1"/>
    <cellStyle name="20% — акцент3 2" xfId="108" xr:uid="{681BD5A2-199B-4750-9A40-F7CE05616D76}"/>
    <cellStyle name="20% — акцент4" xfId="33" builtinId="42" customBuiltin="1"/>
    <cellStyle name="20% — акцент4 2" xfId="112" xr:uid="{221308E3-2068-4FB3-A35C-3526D54F5728}"/>
    <cellStyle name="20% — акцент5" xfId="37" builtinId="46" customBuiltin="1"/>
    <cellStyle name="20% — акцент5 2" xfId="116" xr:uid="{DE8B538B-55B6-4574-9388-2AFAFD15DCEC}"/>
    <cellStyle name="20% — акцент6" xfId="41" builtinId="50" customBuiltin="1"/>
    <cellStyle name="20% — акцент6 2" xfId="120" xr:uid="{E33014DC-2DA0-4BE9-904B-AC1670E478F1}"/>
    <cellStyle name="40% — акцент1" xfId="22" builtinId="31" customBuiltin="1"/>
    <cellStyle name="40% — акцент1 2" xfId="101" xr:uid="{6F523633-B514-4675-8CB2-6AA676585A61}"/>
    <cellStyle name="40% — акцент2" xfId="26" builtinId="35" customBuiltin="1"/>
    <cellStyle name="40% — акцент2 2" xfId="105" xr:uid="{19D7238A-44BE-4DC8-A539-5B68E18D075B}"/>
    <cellStyle name="40% — акцент3" xfId="30" builtinId="39" customBuiltin="1"/>
    <cellStyle name="40% — акцент3 2" xfId="109" xr:uid="{EF9AA46E-2CE2-4658-84F2-0AD0068AD443}"/>
    <cellStyle name="40% — акцент4" xfId="34" builtinId="43" customBuiltin="1"/>
    <cellStyle name="40% — акцент4 2" xfId="113" xr:uid="{DDC2D911-5F6E-41CA-8F38-EA5CA5A08ED3}"/>
    <cellStyle name="40% — акцент5" xfId="38" builtinId="47" customBuiltin="1"/>
    <cellStyle name="40% — акцент5 2" xfId="117" xr:uid="{28CD759B-DE39-4D0B-8535-C98F205A1F0C}"/>
    <cellStyle name="40% — акцент6" xfId="42" builtinId="51" customBuiltin="1"/>
    <cellStyle name="40% — акцент6 2" xfId="121" xr:uid="{DE50D9B4-366B-4A1D-AA5B-2A3041F148D1}"/>
    <cellStyle name="60% — акцент1" xfId="23" builtinId="32" customBuiltin="1"/>
    <cellStyle name="60% — акцент1 2" xfId="102" xr:uid="{699B7206-82EE-4D39-AC08-AB8ECB975D3E}"/>
    <cellStyle name="60% — акцент2" xfId="27" builtinId="36" customBuiltin="1"/>
    <cellStyle name="60% — акцент2 2" xfId="106" xr:uid="{423C3A6A-C974-4435-A6C3-1EFA3206B3D0}"/>
    <cellStyle name="60% — акцент3" xfId="31" builtinId="40" customBuiltin="1"/>
    <cellStyle name="60% — акцент3 2" xfId="110" xr:uid="{89B1A01E-4C37-42A3-957C-EAEFCB2F305E}"/>
    <cellStyle name="60% — акцент4" xfId="35" builtinId="44" customBuiltin="1"/>
    <cellStyle name="60% — акцент4 2" xfId="114" xr:uid="{B6B8BBF9-DD67-4E40-AAD9-F727EBA53214}"/>
    <cellStyle name="60% — акцент5" xfId="39" builtinId="48" customBuiltin="1"/>
    <cellStyle name="60% — акцент5 2" xfId="118" xr:uid="{32BC455D-608A-4C7A-A678-A4757809EAD4}"/>
    <cellStyle name="60% — акцент6" xfId="43" builtinId="52" customBuiltin="1"/>
    <cellStyle name="60% — акцент6 2" xfId="122" xr:uid="{8673376E-A409-4A72-8DF8-3275653DF878}"/>
    <cellStyle name="Акцент1" xfId="20" builtinId="29" customBuiltin="1"/>
    <cellStyle name="Акцент1 2" xfId="99" xr:uid="{00FA5B39-58DC-4A2B-9202-23031AF30FEF}"/>
    <cellStyle name="Акцент2" xfId="24" builtinId="33" customBuiltin="1"/>
    <cellStyle name="Акцент2 2" xfId="103" xr:uid="{BE17774F-9D31-4C2A-BFCA-718A6B68FA94}"/>
    <cellStyle name="Акцент3" xfId="28" builtinId="37" customBuiltin="1"/>
    <cellStyle name="Акцент3 2" xfId="107" xr:uid="{B1ABAF9A-775B-4468-A263-754CF658051C}"/>
    <cellStyle name="Акцент4" xfId="32" builtinId="41" customBuiltin="1"/>
    <cellStyle name="Акцент4 2" xfId="111" xr:uid="{3E4071E3-E2A0-47E3-9F6A-AABEFD236382}"/>
    <cellStyle name="Акцент5" xfId="36" builtinId="45" customBuiltin="1"/>
    <cellStyle name="Акцент5 2" xfId="115" xr:uid="{DEFE7349-9608-4102-A8B4-580865BBF89F}"/>
    <cellStyle name="Акцент6" xfId="40" builtinId="49" customBuiltin="1"/>
    <cellStyle name="Акцент6 2" xfId="119" xr:uid="{880719B4-FA1B-4B31-9D84-9EBF1AAA5FFF}"/>
    <cellStyle name="Ввод " xfId="11" builtinId="20" customBuiltin="1"/>
    <cellStyle name="Ввод  2" xfId="91" xr:uid="{E8A55DEF-2661-4079-ADCB-A08FD9E70160}"/>
    <cellStyle name="Вывод" xfId="12" builtinId="21" customBuiltin="1"/>
    <cellStyle name="Вывод 2" xfId="92" xr:uid="{5B0C3BA5-09C6-4C28-A921-907DA906EF68}"/>
    <cellStyle name="Вычисление" xfId="13" builtinId="22" customBuiltin="1"/>
    <cellStyle name="Вычисление 2" xfId="93" xr:uid="{C5CC6422-763D-483D-9BC1-BF7DAC2EA2D9}"/>
    <cellStyle name="Гиперссылка" xfId="1" builtinId="8"/>
    <cellStyle name="Гиперссылка 2" xfId="54" xr:uid="{00000000-0005-0000-0000-000025000000}"/>
    <cellStyle name="Заголовок 1" xfId="4" builtinId="16" customBuiltin="1"/>
    <cellStyle name="Заголовок 1 2" xfId="84" xr:uid="{934552A0-0AEB-4E9D-9CFA-2DA662191C53}"/>
    <cellStyle name="Заголовок 2" xfId="5" builtinId="17" customBuiltin="1"/>
    <cellStyle name="Заголовок 2 2" xfId="85" xr:uid="{96685952-C103-4462-B7CB-258D4B6C27AC}"/>
    <cellStyle name="Заголовок 3" xfId="6" builtinId="18" customBuiltin="1"/>
    <cellStyle name="Заголовок 3 2" xfId="86" xr:uid="{5351BDCF-C8A6-4A2B-80B7-F779C758E14B}"/>
    <cellStyle name="Заголовок 4" xfId="7" builtinId="19" customBuiltin="1"/>
    <cellStyle name="Заголовок 4 2" xfId="87" xr:uid="{BEF485E0-6A5E-4BCD-9EFF-532A0486FEFD}"/>
    <cellStyle name="Итог" xfId="19" builtinId="25" customBuiltin="1"/>
    <cellStyle name="Итог 2" xfId="98" xr:uid="{A1CBC138-8CF7-4582-A3EA-D52530045762}"/>
    <cellStyle name="Контрольная ячейка" xfId="15" builtinId="23" customBuiltin="1"/>
    <cellStyle name="Контрольная ячейка 2" xfId="95" xr:uid="{3BAB6316-C0A6-4AE7-A904-16CCDD76B15C}"/>
    <cellStyle name="Название" xfId="3" builtinId="15" customBuiltin="1"/>
    <cellStyle name="Название 2" xfId="83" xr:uid="{9F446842-8F72-4EEE-8948-E6B222ABB632}"/>
    <cellStyle name="Нейтральный" xfId="10" builtinId="28" customBuiltin="1"/>
    <cellStyle name="Нейтральный 2" xfId="90" xr:uid="{C8F69726-4124-412D-B8DE-E10221DAAE0D}"/>
    <cellStyle name="Обычный" xfId="0" builtinId="0" customBuiltin="1"/>
    <cellStyle name="Обычный 10" xfId="53" xr:uid="{00000000-0005-0000-0000-00002F000000}"/>
    <cellStyle name="Обычный 11" xfId="71" xr:uid="{14C6C583-62ED-4010-AA2D-9BB93D3264B7}"/>
    <cellStyle name="Обычный 12" xfId="82" xr:uid="{E4F6B791-6B23-435D-A5EA-60E1D5F085C4}"/>
    <cellStyle name="Обычный 13" xfId="79" xr:uid="{B03EFF40-48B6-4B6F-BC50-C134F2654BE1}"/>
    <cellStyle name="Обычный 14" xfId="131" xr:uid="{27399606-984A-4BF4-9A33-2E413AEDB6E2}"/>
    <cellStyle name="Обычный 15" xfId="137" xr:uid="{C80E9593-0706-4E30-8B90-ED8C4126B39B}"/>
    <cellStyle name="Обычный 16" xfId="138" xr:uid="{4F4839EF-86D1-4CFE-A17A-2A07139A6038}"/>
    <cellStyle name="Обычный 17" xfId="139" xr:uid="{BE0722F8-8F9B-459E-80AD-D0C6236C8C23}"/>
    <cellStyle name="Обычный 2" xfId="44" xr:uid="{00000000-0005-0000-0000-000030000000}"/>
    <cellStyle name="Обычный 2 2" xfId="76" xr:uid="{11FC169A-280F-4311-99CF-2FC4813129F0}"/>
    <cellStyle name="Обычный 2 3" xfId="123" xr:uid="{57D2691E-A3D7-461C-8961-3E5B4A09B762}"/>
    <cellStyle name="Обычный 3" xfId="48" xr:uid="{00000000-0005-0000-0000-000031000000}"/>
    <cellStyle name="Обычный 4" xfId="51" xr:uid="{00000000-0005-0000-0000-000032000000}"/>
    <cellStyle name="Обычный 5" xfId="50" xr:uid="{00000000-0005-0000-0000-000033000000}"/>
    <cellStyle name="Обычный 6" xfId="49" xr:uid="{00000000-0005-0000-0000-000034000000}"/>
    <cellStyle name="Обычный 6 2" xfId="140" xr:uid="{4BA4ACB9-ECEB-4E05-9053-48215AC6F9F1}"/>
    <cellStyle name="Обычный 7" xfId="45" xr:uid="{00000000-0005-0000-0000-000035000000}"/>
    <cellStyle name="Обычный 8" xfId="46" xr:uid="{00000000-0005-0000-0000-000036000000}"/>
    <cellStyle name="Обычный 9" xfId="52" xr:uid="{00000000-0005-0000-0000-000037000000}"/>
    <cellStyle name="Обычный_Website accounts&amp;ratios" xfId="2" xr:uid="{00000000-0005-0000-0000-000038000000}"/>
    <cellStyle name="Плохой" xfId="9" builtinId="27" customBuiltin="1"/>
    <cellStyle name="Плохой 2" xfId="89" xr:uid="{F3447E1D-035B-4E99-9C83-6D1DE612015D}"/>
    <cellStyle name="Пояснение" xfId="18" builtinId="53" customBuiltin="1"/>
    <cellStyle name="Пояснение 2" xfId="97" xr:uid="{851F748B-CA7F-4A07-9C97-92C262896211}"/>
    <cellStyle name="Примечание" xfId="17" builtinId="10" customBuiltin="1"/>
    <cellStyle name="Примечание 2" xfId="55" xr:uid="{00000000-0005-0000-0000-00003C000000}"/>
    <cellStyle name="Процентный" xfId="47" builtinId="5"/>
    <cellStyle name="Процентный 2" xfId="56" xr:uid="{00000000-0005-0000-0000-00003E000000}"/>
    <cellStyle name="Связанная ячейка" xfId="14" builtinId="24" customBuiltin="1"/>
    <cellStyle name="Связанная ячейка 2" xfId="94" xr:uid="{4B115897-977D-46BF-B58E-463D966AF2A5}"/>
    <cellStyle name="Текст предупреждения" xfId="16" builtinId="11" customBuiltin="1"/>
    <cellStyle name="Текст предупреждения 2" xfId="96" xr:uid="{9CE5FA95-AA34-476F-BEE6-C2A34D9520C5}"/>
    <cellStyle name="Финансовый" xfId="57" builtinId="3"/>
    <cellStyle name="Финансовый 161" xfId="62" xr:uid="{00000000-0005-0000-0000-000042000000}"/>
    <cellStyle name="Финансовый 2" xfId="64" xr:uid="{00000000-0005-0000-0000-000043000000}"/>
    <cellStyle name="Финансовый 3" xfId="66" xr:uid="{00000000-0005-0000-0000-000044000000}"/>
    <cellStyle name="Финансовый 3 2" xfId="127" xr:uid="{FDA18A93-0E9D-4A53-A85B-90986A9E534F}"/>
    <cellStyle name="Финансовый 4" xfId="74" xr:uid="{299E2DD3-8FB6-4253-AED1-F21D04DC6441}"/>
    <cellStyle name="Хороший" xfId="8" builtinId="26" customBuiltin="1"/>
    <cellStyle name="Хороший 2" xfId="88" xr:uid="{D98345D6-49DF-4C42-8467-050E54F2034F}"/>
    <cellStyle name="Comma 2" xfId="77" xr:uid="{F5E5CE7D-84FB-4737-9E49-EF8435DD179E}"/>
    <cellStyle name="Comma 2 2" xfId="133" xr:uid="{BFDFE646-5375-451F-87DC-0279C7FDB99D}"/>
    <cellStyle name="Comma 2 7" xfId="58" xr:uid="{00000000-0005-0000-0000-000012000000}"/>
    <cellStyle name="Comma 2 7 2" xfId="65" xr:uid="{00000000-0005-0000-0000-000013000000}"/>
    <cellStyle name="Comma 2 7 2 2" xfId="68" xr:uid="{00000000-0005-0000-0000-000014000000}"/>
    <cellStyle name="Comma 2 7 2 2 2" xfId="129" xr:uid="{067A25C2-54D7-4F0E-A546-67C940E49FC7}"/>
    <cellStyle name="Comma 2 7 2 3" xfId="126" xr:uid="{C0B1D7BB-6462-41D3-927A-5814B5B87E50}"/>
    <cellStyle name="Comma 2 7 3" xfId="67" xr:uid="{00000000-0005-0000-0000-000015000000}"/>
    <cellStyle name="Comma 2 7 3 2" xfId="128" xr:uid="{107DC5F2-9872-4754-88E5-3B19E11B77E4}"/>
    <cellStyle name="Comma 2 7 4" xfId="124" xr:uid="{90EDA30B-211A-47DC-A550-E6F85A94F74E}"/>
    <cellStyle name="Comma 3" xfId="80" xr:uid="{7847012B-F02C-43CA-B238-89282874EFAD}"/>
    <cellStyle name="Comma 4" xfId="81" xr:uid="{C8F22215-202E-4D18-8D6E-8A7588F389FA}"/>
    <cellStyle name="Header" xfId="63" xr:uid="{00000000-0005-0000-0000-000016000000}"/>
    <cellStyle name="Normal 2" xfId="69" xr:uid="{2DFD8F46-9BE8-4EEA-A8A3-913CD6C610B0}"/>
    <cellStyle name="Normal 2 2" xfId="59" xr:uid="{00000000-0005-0000-0000-000017000000}"/>
    <cellStyle name="Normal 2 3" xfId="72" xr:uid="{4CD3DA7A-7DD5-44EE-AD4B-008925114C70}"/>
    <cellStyle name="Normal 2 4" xfId="130" xr:uid="{E2DE684E-E706-45D8-ADAE-2B1C8A8B7D3B}"/>
    <cellStyle name="Normal 2 7" xfId="70" xr:uid="{609D03EA-EC8A-44FB-A090-7A1131B344B9}"/>
    <cellStyle name="Normal 3" xfId="75" xr:uid="{AA711F7F-A990-4D12-91CF-4DA3481E29B9}"/>
    <cellStyle name="Normal 3 2" xfId="132" xr:uid="{4D5FE052-DFED-41B2-8618-985E82AA8AA2}"/>
    <cellStyle name="Normal 3 3" xfId="135" xr:uid="{2FD98D32-257E-4CFD-81FC-0CB45CC0EABF}"/>
    <cellStyle name="Normal_36.6 &amp; Veropharm model" xfId="60" xr:uid="{00000000-0005-0000-0000-000018000000}"/>
    <cellStyle name="Percent 2" xfId="61" xr:uid="{00000000-0005-0000-0000-00001A000000}"/>
    <cellStyle name="Percent 2 2" xfId="73" xr:uid="{BBBFE8A0-4E9E-4EAD-8CB1-9BD398E24ACC}"/>
    <cellStyle name="Percent 2 3" xfId="125" xr:uid="{A8E87D58-5528-44F4-A553-FFAEECAF1A8B}"/>
    <cellStyle name="Percent 3" xfId="78" xr:uid="{ABE0C725-3257-4E76-A994-7429B6720954}"/>
    <cellStyle name="Percent 3 2" xfId="134" xr:uid="{739F2572-250F-4451-BEDD-6F12BF931AC1}"/>
    <cellStyle name="Top pane format" xfId="136" xr:uid="{8373D07A-7483-4B47-9E49-4D8F01F146E5}"/>
  </cellStyles>
  <dxfs count="0"/>
  <tableStyles count="0" defaultTableStyle="TableStyleMedium9" defaultPivotStyle="PivotStyleLight16"/>
  <colors>
    <mruColors>
      <color rgb="FFD9D9D9"/>
      <color rgb="FFD5FFEA"/>
      <color rgb="FF99FF99"/>
      <color rgb="FF99FFCC"/>
      <color rgb="FFFFE1FF"/>
      <color rgb="FFFFCCFF"/>
      <color rgb="FF00FF00"/>
      <color rgb="FFE0001A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114300</xdr:rowOff>
    </xdr:from>
    <xdr:to>
      <xdr:col>1</xdr:col>
      <xdr:colOff>1762124</xdr:colOff>
      <xdr:row>5</xdr:row>
      <xdr:rowOff>32707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F87E588-CC13-6CD7-12DD-E677ED566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114300"/>
          <a:ext cx="1838325" cy="1013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2952750</xdr:colOff>
      <xdr:row>2</xdr:row>
      <xdr:rowOff>180975</xdr:rowOff>
    </xdr:from>
    <xdr:to>
      <xdr:col>1</xdr:col>
      <xdr:colOff>3886200</xdr:colOff>
      <xdr:row>3</xdr:row>
      <xdr:rowOff>228600</xdr:rowOff>
    </xdr:to>
    <xdr:sp macro="[0]!Translate_2" textlink="">
      <xdr:nvSpPr>
        <xdr:cNvPr id="6" name="Скругленный прямоугольник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3381375" y="647700"/>
          <a:ext cx="933450" cy="2190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1" u="none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ENG</a:t>
          </a:r>
          <a:r>
            <a:rPr lang="en-US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↔ </a:t>
          </a:r>
          <a:r>
            <a:rPr lang="ru-RU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РУС</a:t>
          </a:r>
          <a:endParaRPr lang="ru-RU" sz="1000" b="1" i="1" u="none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cs-express.ru/profit/profile/9e148c22-a770-4f14-9fdc-acd5e5c0f3f6" TargetMode="External"/><Relationship Id="rId3" Type="http://schemas.openxmlformats.org/officeDocument/2006/relationships/hyperlink" Target="https://www.youtube.com/channel/UCoDHb16E36FMoTQBt9lzh5Q" TargetMode="External"/><Relationship Id="rId7" Type="http://schemas.openxmlformats.org/officeDocument/2006/relationships/hyperlink" Target="mailto:ir@ozonpharm.ru" TargetMode="External"/><Relationship Id="rId2" Type="http://schemas.openxmlformats.org/officeDocument/2006/relationships/hyperlink" Target="https://t.me/ozonfarma_ozon" TargetMode="External"/><Relationship Id="rId1" Type="http://schemas.openxmlformats.org/officeDocument/2006/relationships/hyperlink" Target="https://vk.com/ozon_pharmaceuticals" TargetMode="External"/><Relationship Id="rId6" Type="http://schemas.openxmlformats.org/officeDocument/2006/relationships/hyperlink" Target="https://ozonpharm.ru/" TargetMode="External"/><Relationship Id="rId5" Type="http://schemas.openxmlformats.org/officeDocument/2006/relationships/hyperlink" Target="https://www.tbank.ru/invest/social/profile/OZON_Pharmaceuticals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mart-lab.ru/company/ozon_pharmaceuticals/blog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>
    <tabColor rgb="FF0070C0"/>
  </sheetPr>
  <dimension ref="A1:G26"/>
  <sheetViews>
    <sheetView showGridLines="0" zoomScale="115" zoomScaleNormal="115" workbookViewId="0">
      <selection activeCell="C17" sqref="C17"/>
    </sheetView>
  </sheetViews>
  <sheetFormatPr baseColWidth="10" defaultColWidth="9" defaultRowHeight="16"/>
  <cols>
    <col min="1" max="1" width="4.5" style="88" customWidth="1"/>
    <col min="2" max="2" width="42.5" style="88" customWidth="1"/>
    <col min="3" max="3" width="17" style="88" customWidth="1"/>
    <col min="4" max="4" width="24" style="88" customWidth="1"/>
    <col min="5" max="5" width="29" style="88" customWidth="1"/>
    <col min="6" max="6" width="9" style="89"/>
    <col min="7" max="7" width="21.33203125" style="88" customWidth="1"/>
    <col min="8" max="16384" width="9" style="88"/>
  </cols>
  <sheetData>
    <row r="1" spans="1:7" ht="18" customHeight="1"/>
    <row r="2" spans="1:7" ht="21">
      <c r="C2" s="8"/>
      <c r="D2" s="90"/>
      <c r="G2" s="91"/>
    </row>
    <row r="3" spans="1:7">
      <c r="B3" s="92"/>
      <c r="C3" s="93"/>
      <c r="D3" s="9"/>
    </row>
    <row r="4" spans="1:7">
      <c r="B4" s="92"/>
      <c r="C4" s="93"/>
      <c r="D4" s="9"/>
    </row>
    <row r="5" spans="1:7">
      <c r="B5" s="92"/>
      <c r="C5" s="93"/>
      <c r="D5" s="9"/>
    </row>
    <row r="6" spans="1:7" s="94" customFormat="1" ht="15"/>
    <row r="7" spans="1:7" s="100" customFormat="1"/>
    <row r="8" spans="1:7">
      <c r="B8" s="148"/>
    </row>
    <row r="9" spans="1:7" s="102" customFormat="1">
      <c r="A9" s="95"/>
      <c r="B9" s="148" t="s">
        <v>143</v>
      </c>
      <c r="C9" s="148" t="s">
        <v>137</v>
      </c>
      <c r="D9" s="96"/>
      <c r="E9" s="101"/>
      <c r="G9" s="103"/>
    </row>
    <row r="10" spans="1:7" s="102" customFormat="1">
      <c r="A10" s="95"/>
      <c r="B10" s="148"/>
      <c r="C10" s="96"/>
      <c r="D10" s="96"/>
      <c r="G10" s="104"/>
    </row>
    <row r="11" spans="1:7" s="102" customFormat="1">
      <c r="A11" s="95"/>
      <c r="B11" s="148" t="s">
        <v>144</v>
      </c>
      <c r="C11" s="148" t="s">
        <v>127</v>
      </c>
      <c r="D11" s="96"/>
      <c r="E11" s="105"/>
      <c r="G11" s="103"/>
    </row>
    <row r="12" spans="1:7" s="102" customFormat="1">
      <c r="A12" s="95"/>
      <c r="B12" s="148"/>
      <c r="C12" s="97"/>
      <c r="D12" s="94"/>
      <c r="E12" s="105"/>
      <c r="G12" s="104"/>
    </row>
    <row r="13" spans="1:7" s="102" customFormat="1">
      <c r="A13" s="95"/>
      <c r="B13" s="148" t="s">
        <v>145</v>
      </c>
      <c r="C13" s="148" t="s">
        <v>128</v>
      </c>
      <c r="D13" s="94"/>
      <c r="E13" s="103"/>
      <c r="G13" s="103"/>
    </row>
    <row r="14" spans="1:7" s="70" customFormat="1" ht="15">
      <c r="A14" s="98"/>
      <c r="B14" s="94"/>
      <c r="C14" s="94"/>
      <c r="D14" s="94"/>
    </row>
    <row r="15" spans="1:7" s="6" customFormat="1">
      <c r="A15" s="99"/>
      <c r="B15" s="145" t="s">
        <v>129</v>
      </c>
      <c r="C15" s="94"/>
      <c r="D15" s="94"/>
    </row>
    <row r="16" spans="1:7" s="6" customFormat="1">
      <c r="B16" s="146" t="s">
        <v>132</v>
      </c>
    </row>
    <row r="17" spans="2:2" s="6" customFormat="1">
      <c r="B17" s="146" t="s">
        <v>134</v>
      </c>
    </row>
    <row r="18" spans="2:2">
      <c r="B18" s="146" t="s">
        <v>133</v>
      </c>
    </row>
    <row r="19" spans="2:2">
      <c r="B19" s="146" t="s">
        <v>174</v>
      </c>
    </row>
    <row r="20" spans="2:2">
      <c r="B20" s="146" t="s">
        <v>173</v>
      </c>
    </row>
    <row r="21" spans="2:2">
      <c r="B21" s="146" t="s">
        <v>175</v>
      </c>
    </row>
    <row r="22" spans="2:2">
      <c r="B22" s="146" t="s">
        <v>130</v>
      </c>
    </row>
    <row r="23" spans="2:2">
      <c r="B23" s="146" t="s">
        <v>131</v>
      </c>
    </row>
    <row r="25" spans="2:2">
      <c r="B25" s="145" t="s">
        <v>139</v>
      </c>
    </row>
    <row r="26" spans="2:2">
      <c r="B26" s="146" t="s">
        <v>140</v>
      </c>
    </row>
  </sheetData>
  <hyperlinks>
    <hyperlink ref="B9" location="BS!A1" display="&gt;&gt; Баланс (BS)" xr:uid="{00000000-0004-0000-0000-000004000000}"/>
    <hyperlink ref="B11" location="PL!A1" display="&gt;&gt; Отчет о прибылях и убытках (PL)" xr:uid="{00000000-0004-0000-0000-000005000000}"/>
    <hyperlink ref="B13" location="CF!A1" display="&gt;&gt; Отчет о движении денежных средств (CF)" xr:uid="{00000000-0004-0000-0000-000006000000}"/>
    <hyperlink ref="C11" location="Долг!A1" display="&gt;&gt;  Долговая нагрузка" xr:uid="{00000000-0004-0000-0000-000007000000}"/>
    <hyperlink ref="C13" location="Облигации!A1" display="&gt;&gt; Облигации" xr:uid="{00000000-0004-0000-0000-000008000000}"/>
    <hyperlink ref="C9" location="'Операционные результаты'!A1" display="&gt;&gt; Операционные результаты" xr:uid="{00000000-0004-0000-0000-00000A000000}"/>
    <hyperlink ref="B22" r:id="rId1" xr:uid="{1DC875A3-7CB5-4F9F-BDA2-4175E8EBDBD4}"/>
    <hyperlink ref="B17" r:id="rId2" xr:uid="{194AEF2A-6D39-449E-A91E-E9FCC7C598DC}"/>
    <hyperlink ref="B23" r:id="rId3" xr:uid="{E38A89B3-536F-4EB7-9A07-1B4F659DF8AF}"/>
    <hyperlink ref="B18" r:id="rId4" xr:uid="{A29EA481-321B-4D36-A882-BFD8000E5CA9}"/>
    <hyperlink ref="B19" r:id="rId5" display="Pulse" xr:uid="{996D9E86-5F32-4F7A-AE79-F1C598F06E68}"/>
    <hyperlink ref="B16" r:id="rId6" xr:uid="{9FB10A41-86C7-4DE8-B78F-C79286A15928}"/>
    <hyperlink ref="B26" r:id="rId7" xr:uid="{90E1EC25-C081-47DF-85BC-F6B5CC295521}"/>
    <hyperlink ref="B20" r:id="rId8" xr:uid="{3213442F-4C5A-4663-8A7F-2174283FBD9B}"/>
  </hyperlinks>
  <pageMargins left="0.7" right="0.7" top="0.75" bottom="0.75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3" tint="0.79998168889431442"/>
  </sheetPr>
  <dimension ref="B2:J88"/>
  <sheetViews>
    <sheetView showGridLines="0" zoomScaleNormal="100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C5" sqref="C5"/>
    </sheetView>
  </sheetViews>
  <sheetFormatPr baseColWidth="10" defaultColWidth="9" defaultRowHeight="14"/>
  <cols>
    <col min="1" max="1" width="5.5" style="1" customWidth="1"/>
    <col min="2" max="2" width="34.5" style="1" customWidth="1"/>
    <col min="3" max="6" width="14.83203125" style="1" customWidth="1"/>
    <col min="7" max="16384" width="9" style="1"/>
  </cols>
  <sheetData>
    <row r="2" spans="2:10" ht="19">
      <c r="B2" s="11" t="s">
        <v>1</v>
      </c>
    </row>
    <row r="4" spans="2:10" ht="16">
      <c r="B4" s="147" t="s">
        <v>138</v>
      </c>
    </row>
    <row r="5" spans="2:10" s="5" customFormat="1">
      <c r="B5" s="10"/>
      <c r="C5" s="7" t="s">
        <v>177</v>
      </c>
      <c r="D5" s="7" t="s">
        <v>177</v>
      </c>
      <c r="E5" s="7"/>
      <c r="F5" s="7"/>
    </row>
    <row r="6" spans="2:10">
      <c r="B6" s="157" t="s">
        <v>194</v>
      </c>
      <c r="C6" s="16" t="s">
        <v>149</v>
      </c>
      <c r="D6" s="16" t="s">
        <v>148</v>
      </c>
      <c r="E6" s="16" t="s">
        <v>184</v>
      </c>
      <c r="F6" s="16" t="s">
        <v>210</v>
      </c>
      <c r="H6" s="108"/>
      <c r="I6" s="108"/>
      <c r="J6" s="108"/>
    </row>
    <row r="7" spans="2:10">
      <c r="B7" s="17" t="s">
        <v>2</v>
      </c>
      <c r="C7" s="16"/>
      <c r="D7" s="18"/>
      <c r="E7" s="18"/>
      <c r="F7" s="18"/>
    </row>
    <row r="8" spans="2:10">
      <c r="B8" s="17"/>
      <c r="C8" s="19"/>
      <c r="D8" s="19"/>
      <c r="E8" s="19"/>
      <c r="F8" s="19"/>
    </row>
    <row r="9" spans="2:10">
      <c r="B9" s="17" t="s">
        <v>3</v>
      </c>
      <c r="C9" s="19"/>
      <c r="D9" s="19"/>
      <c r="E9" s="19"/>
      <c r="F9" s="19"/>
    </row>
    <row r="10" spans="2:10">
      <c r="B10" s="20" t="s">
        <v>4</v>
      </c>
      <c r="C10" s="195">
        <v>5109.7700000000004</v>
      </c>
      <c r="D10" s="195">
        <v>4923.8019999999997</v>
      </c>
      <c r="E10" s="195">
        <v>9809.3084849999996</v>
      </c>
      <c r="F10" s="195">
        <v>18839</v>
      </c>
    </row>
    <row r="11" spans="2:10">
      <c r="B11" s="20" t="s">
        <v>5</v>
      </c>
      <c r="C11" s="195">
        <v>3850.444</v>
      </c>
      <c r="D11" s="195">
        <v>3104.1619999999998</v>
      </c>
      <c r="E11" s="195">
        <v>109.16901200000001</v>
      </c>
      <c r="F11" s="195"/>
    </row>
    <row r="12" spans="2:10">
      <c r="B12" s="20" t="s">
        <v>6</v>
      </c>
      <c r="C12" s="195">
        <v>881.96100000000001</v>
      </c>
      <c r="D12" s="195">
        <v>1396.8009999999999</v>
      </c>
      <c r="E12" s="195">
        <v>0</v>
      </c>
      <c r="F12" s="195"/>
    </row>
    <row r="13" spans="2:10">
      <c r="B13" s="20" t="s">
        <v>7</v>
      </c>
      <c r="C13" s="195">
        <v>207.92400000000001</v>
      </c>
      <c r="D13" s="195">
        <v>286.05700000000002</v>
      </c>
      <c r="E13" s="195">
        <v>6797.0828229999997</v>
      </c>
      <c r="F13" s="195"/>
    </row>
    <row r="14" spans="2:10">
      <c r="B14" s="20" t="s">
        <v>8</v>
      </c>
      <c r="C14" s="195">
        <v>9.4809999999999999</v>
      </c>
      <c r="D14" s="195">
        <v>55.281999999999996</v>
      </c>
      <c r="E14" s="195">
        <v>17.396926000000001</v>
      </c>
      <c r="F14" s="195"/>
    </row>
    <row r="15" spans="2:10">
      <c r="B15" s="20" t="s">
        <v>9</v>
      </c>
      <c r="C15" s="195">
        <v>256.58600000000001</v>
      </c>
      <c r="D15" s="195">
        <v>420.78300000000002</v>
      </c>
      <c r="E15" s="195">
        <v>801.46094400000004</v>
      </c>
      <c r="F15" s="195"/>
    </row>
    <row r="16" spans="2:10">
      <c r="B16" s="20" t="s">
        <v>147</v>
      </c>
      <c r="C16" s="195">
        <v>0</v>
      </c>
      <c r="D16" s="195">
        <v>0</v>
      </c>
      <c r="E16" s="195">
        <v>73.792183999999992</v>
      </c>
      <c r="F16" s="195"/>
    </row>
    <row r="17" spans="2:6">
      <c r="B17" s="20" t="s">
        <v>10</v>
      </c>
      <c r="C17" s="195">
        <v>517.34147277010004</v>
      </c>
      <c r="D17" s="195">
        <v>819.5114727701</v>
      </c>
      <c r="E17" s="195">
        <v>425</v>
      </c>
      <c r="F17" s="195"/>
    </row>
    <row r="18" spans="2:6" ht="15" thickBot="1">
      <c r="B18" s="21"/>
      <c r="C18" s="196"/>
      <c r="D18" s="196"/>
      <c r="E18" s="196"/>
      <c r="F18" s="196"/>
    </row>
    <row r="19" spans="2:6">
      <c r="B19" s="20"/>
      <c r="C19" s="195"/>
      <c r="D19" s="195"/>
      <c r="E19" s="195"/>
      <c r="F19" s="195"/>
    </row>
    <row r="20" spans="2:6">
      <c r="B20" s="17" t="s">
        <v>11</v>
      </c>
      <c r="C20" s="197">
        <v>10833.507472770099</v>
      </c>
      <c r="D20" s="197">
        <v>11006.398472770101</v>
      </c>
      <c r="E20" s="197">
        <v>18033</v>
      </c>
      <c r="F20" s="197">
        <v>18839</v>
      </c>
    </row>
    <row r="21" spans="2:6" ht="15" thickBot="1">
      <c r="B21" s="22"/>
      <c r="C21" s="196"/>
      <c r="D21" s="196"/>
      <c r="E21" s="196"/>
      <c r="F21" s="196"/>
    </row>
    <row r="22" spans="2:6">
      <c r="B22" s="20"/>
      <c r="C22" s="195"/>
      <c r="D22" s="195"/>
      <c r="E22" s="195"/>
      <c r="F22" s="195"/>
    </row>
    <row r="23" spans="2:6">
      <c r="B23" s="17" t="s">
        <v>12</v>
      </c>
      <c r="C23" s="195"/>
      <c r="D23" s="195"/>
      <c r="E23" s="195"/>
      <c r="F23" s="195"/>
    </row>
    <row r="24" spans="2:6">
      <c r="B24" s="20" t="s">
        <v>13</v>
      </c>
      <c r="C24" s="195">
        <v>11353.938</v>
      </c>
      <c r="D24" s="195">
        <v>11111.406000000001</v>
      </c>
      <c r="E24" s="195">
        <v>11465.563018999999</v>
      </c>
      <c r="F24" s="195">
        <v>12890</v>
      </c>
    </row>
    <row r="25" spans="2:6">
      <c r="B25" s="20" t="s">
        <v>14</v>
      </c>
      <c r="C25" s="195">
        <v>10796.486999999999</v>
      </c>
      <c r="D25" s="195">
        <v>11153.08</v>
      </c>
      <c r="E25" s="195">
        <v>14389.296222999999</v>
      </c>
      <c r="F25" s="195">
        <v>14352</v>
      </c>
    </row>
    <row r="26" spans="2:6">
      <c r="B26" s="20" t="s">
        <v>15</v>
      </c>
      <c r="C26" s="195">
        <v>278.62900000000002</v>
      </c>
      <c r="D26" s="195">
        <v>0</v>
      </c>
      <c r="E26" s="195">
        <v>8.0950730000000011</v>
      </c>
      <c r="F26" s="195"/>
    </row>
    <row r="27" spans="2:6" ht="24">
      <c r="B27" s="20" t="s">
        <v>16</v>
      </c>
      <c r="C27" s="195">
        <v>0</v>
      </c>
      <c r="D27" s="195">
        <v>349.78399999999999</v>
      </c>
      <c r="E27" s="195">
        <v>0</v>
      </c>
      <c r="F27" s="195">
        <v>711.29105000000004</v>
      </c>
    </row>
    <row r="28" spans="2:6">
      <c r="B28" s="20" t="s">
        <v>17</v>
      </c>
      <c r="C28" s="195">
        <v>1113.261</v>
      </c>
      <c r="D28" s="195">
        <v>600.28300000000002</v>
      </c>
      <c r="E28" s="195">
        <v>5578.2804489999999</v>
      </c>
      <c r="F28" s="195">
        <v>2744.0818330000002</v>
      </c>
    </row>
    <row r="29" spans="2:6">
      <c r="B29" s="20" t="s">
        <v>8</v>
      </c>
      <c r="C29" s="195">
        <v>0</v>
      </c>
      <c r="D29" s="195">
        <v>85.305000000000007</v>
      </c>
      <c r="E29" s="195">
        <v>0</v>
      </c>
      <c r="F29" s="195"/>
    </row>
    <row r="30" spans="2:6">
      <c r="B30" s="20" t="s">
        <v>185</v>
      </c>
      <c r="C30" s="195">
        <v>0</v>
      </c>
      <c r="D30" s="195">
        <v>0</v>
      </c>
      <c r="E30" s="195">
        <v>56.528572999999994</v>
      </c>
      <c r="F30" s="195"/>
    </row>
    <row r="31" spans="2:6" ht="24.5" customHeight="1">
      <c r="B31" s="20" t="s">
        <v>18</v>
      </c>
      <c r="C31" s="195">
        <v>0</v>
      </c>
      <c r="D31" s="195">
        <v>87.105999999999995</v>
      </c>
      <c r="E31" s="195">
        <v>0</v>
      </c>
      <c r="F31" s="195"/>
    </row>
    <row r="32" spans="2:6">
      <c r="B32" s="20" t="s">
        <v>19</v>
      </c>
      <c r="C32" s="195">
        <v>10.002000000000001</v>
      </c>
      <c r="D32" s="195">
        <v>7.8460000000000001</v>
      </c>
      <c r="E32" s="195">
        <v>12.049064</v>
      </c>
      <c r="F32" s="195"/>
    </row>
    <row r="33" spans="2:6" ht="15" thickBot="1">
      <c r="B33" s="22"/>
      <c r="C33" s="196"/>
      <c r="D33" s="196"/>
      <c r="E33" s="196"/>
      <c r="F33" s="196"/>
    </row>
    <row r="34" spans="2:6">
      <c r="B34" s="17"/>
      <c r="C34" s="195"/>
      <c r="D34" s="195"/>
      <c r="E34" s="195"/>
      <c r="F34" s="195"/>
    </row>
    <row r="35" spans="2:6">
      <c r="B35" s="17" t="s">
        <v>20</v>
      </c>
      <c r="C35" s="197">
        <v>23552.316999999999</v>
      </c>
      <c r="D35" s="197">
        <v>23394.81</v>
      </c>
      <c r="E35" s="197">
        <v>31509.812400999996</v>
      </c>
      <c r="F35" s="197">
        <v>30797</v>
      </c>
    </row>
    <row r="36" spans="2:6" ht="15" thickBot="1">
      <c r="B36" s="22"/>
      <c r="C36" s="196"/>
      <c r="D36" s="196"/>
      <c r="E36" s="196"/>
      <c r="F36" s="196"/>
    </row>
    <row r="37" spans="2:6">
      <c r="B37" s="17"/>
      <c r="C37" s="197"/>
      <c r="D37" s="197"/>
      <c r="E37" s="197"/>
      <c r="F37" s="197"/>
    </row>
    <row r="38" spans="2:6">
      <c r="B38" s="17" t="s">
        <v>21</v>
      </c>
      <c r="C38" s="197">
        <v>34385.824472770102</v>
      </c>
      <c r="D38" s="197">
        <v>34401.2084727701</v>
      </c>
      <c r="E38" s="197">
        <v>49543</v>
      </c>
      <c r="F38" s="197">
        <v>49636</v>
      </c>
    </row>
    <row r="39" spans="2:6" ht="15" thickBot="1">
      <c r="B39" s="22"/>
      <c r="C39" s="196"/>
      <c r="D39" s="196"/>
      <c r="E39" s="196"/>
      <c r="F39" s="196"/>
    </row>
    <row r="40" spans="2:6">
      <c r="B40" s="20"/>
      <c r="C40" s="195"/>
      <c r="D40" s="195"/>
      <c r="E40" s="195"/>
      <c r="F40" s="195"/>
    </row>
    <row r="41" spans="2:6">
      <c r="B41" s="17" t="s">
        <v>22</v>
      </c>
      <c r="C41" s="197"/>
      <c r="D41" s="197"/>
      <c r="E41" s="197"/>
      <c r="F41" s="197"/>
    </row>
    <row r="42" spans="2:6">
      <c r="B42" s="20"/>
      <c r="C42" s="195"/>
      <c r="D42" s="195"/>
      <c r="E42" s="195"/>
      <c r="F42" s="195"/>
    </row>
    <row r="43" spans="2:6">
      <c r="B43" s="20" t="s">
        <v>23</v>
      </c>
      <c r="C43" s="195">
        <v>20</v>
      </c>
      <c r="D43" s="195">
        <v>20</v>
      </c>
      <c r="E43" s="195">
        <v>21.971429000000001</v>
      </c>
      <c r="F43" s="195"/>
    </row>
    <row r="44" spans="2:6">
      <c r="B44" s="20" t="s">
        <v>186</v>
      </c>
      <c r="C44" s="195">
        <v>0</v>
      </c>
      <c r="D44" s="195">
        <v>0</v>
      </c>
      <c r="E44" s="195">
        <v>-424.66738600000002</v>
      </c>
      <c r="F44" s="195"/>
    </row>
    <row r="45" spans="2:6">
      <c r="B45" s="20" t="s">
        <v>187</v>
      </c>
      <c r="C45" s="195">
        <v>0</v>
      </c>
      <c r="D45" s="195">
        <v>0</v>
      </c>
      <c r="E45" s="195">
        <v>2983.9332639999998</v>
      </c>
      <c r="F45" s="195"/>
    </row>
    <row r="46" spans="2:6">
      <c r="B46" s="20" t="s">
        <v>24</v>
      </c>
      <c r="C46" s="195">
        <v>13236.1793139127</v>
      </c>
      <c r="D46" s="195">
        <v>15701.1256823401</v>
      </c>
      <c r="E46" s="195">
        <v>22521.911504</v>
      </c>
      <c r="F46" s="195"/>
    </row>
    <row r="47" spans="2:6">
      <c r="B47" s="20" t="s">
        <v>25</v>
      </c>
      <c r="C47" s="195">
        <v>234</v>
      </c>
      <c r="D47" s="195">
        <v>234</v>
      </c>
      <c r="E47" s="195">
        <v>234</v>
      </c>
      <c r="F47" s="195"/>
    </row>
    <row r="48" spans="2:6" ht="15" thickBot="1">
      <c r="B48" s="22"/>
      <c r="C48" s="196"/>
      <c r="D48" s="196"/>
      <c r="E48" s="196"/>
      <c r="F48" s="196"/>
    </row>
    <row r="49" spans="2:6">
      <c r="B49" s="20"/>
      <c r="C49" s="197"/>
      <c r="D49" s="197"/>
      <c r="E49" s="197"/>
      <c r="F49" s="197"/>
    </row>
    <row r="50" spans="2:6">
      <c r="B50" s="17" t="s">
        <v>26</v>
      </c>
      <c r="C50" s="197">
        <v>13490.179</v>
      </c>
      <c r="D50" s="197">
        <v>15955.1256823401</v>
      </c>
      <c r="E50" s="197">
        <v>25337.148810999999</v>
      </c>
      <c r="F50" s="197">
        <v>26331</v>
      </c>
    </row>
    <row r="51" spans="2:6" ht="15" thickBot="1">
      <c r="B51" s="22"/>
      <c r="C51" s="196"/>
      <c r="D51" s="196"/>
      <c r="E51" s="196"/>
      <c r="F51" s="196"/>
    </row>
    <row r="52" spans="2:6">
      <c r="B52" s="17"/>
      <c r="C52" s="198"/>
      <c r="D52" s="198"/>
      <c r="E52" s="198"/>
      <c r="F52" s="198"/>
    </row>
    <row r="53" spans="2:6">
      <c r="B53" s="17" t="s">
        <v>27</v>
      </c>
      <c r="C53" s="198"/>
      <c r="D53" s="198"/>
      <c r="E53" s="198"/>
      <c r="F53" s="198"/>
    </row>
    <row r="54" spans="2:6">
      <c r="B54" s="20"/>
      <c r="C54" s="195"/>
      <c r="D54" s="195"/>
      <c r="E54" s="195"/>
      <c r="F54" s="195"/>
    </row>
    <row r="55" spans="2:6">
      <c r="B55" s="17" t="s">
        <v>28</v>
      </c>
      <c r="C55" s="195"/>
      <c r="D55" s="195"/>
      <c r="E55" s="195"/>
      <c r="F55" s="195"/>
    </row>
    <row r="56" spans="2:6">
      <c r="B56" s="20" t="s">
        <v>29</v>
      </c>
      <c r="C56" s="195">
        <v>4433.585</v>
      </c>
      <c r="D56" s="195">
        <v>3970.7449999999999</v>
      </c>
      <c r="E56" s="195">
        <v>10534.580281999999</v>
      </c>
      <c r="F56" s="195">
        <v>8832.3020250000009</v>
      </c>
    </row>
    <row r="57" spans="2:6">
      <c r="B57" s="20" t="s">
        <v>30</v>
      </c>
      <c r="C57" s="195">
        <v>3998.585</v>
      </c>
      <c r="D57" s="195">
        <v>3488.1120000000001</v>
      </c>
      <c r="E57" s="195">
        <v>70.910492000000005</v>
      </c>
      <c r="F57" s="195">
        <v>84.153802999999996</v>
      </c>
    </row>
    <row r="58" spans="2:6">
      <c r="B58" s="20" t="s">
        <v>31</v>
      </c>
      <c r="C58" s="195">
        <v>26.26</v>
      </c>
      <c r="D58" s="195">
        <v>176.58600000000001</v>
      </c>
      <c r="E58" s="195">
        <v>728</v>
      </c>
      <c r="F58" s="195"/>
    </row>
    <row r="59" spans="2:6">
      <c r="B59" s="20" t="s">
        <v>8</v>
      </c>
      <c r="C59" s="195">
        <v>76.195999999999998</v>
      </c>
      <c r="D59" s="195">
        <v>0</v>
      </c>
      <c r="E59" s="195">
        <v>80.475714999999994</v>
      </c>
      <c r="F59" s="195"/>
    </row>
    <row r="60" spans="2:6">
      <c r="B60" s="20" t="s">
        <v>32</v>
      </c>
      <c r="C60" s="195">
        <v>244.07300000000001</v>
      </c>
      <c r="D60" s="195">
        <v>493.89800000000002</v>
      </c>
      <c r="E60" s="195">
        <v>0</v>
      </c>
      <c r="F60" s="195"/>
    </row>
    <row r="61" spans="2:6" ht="15" thickBot="1">
      <c r="B61" s="22"/>
      <c r="C61" s="196"/>
      <c r="D61" s="196"/>
      <c r="E61" s="196"/>
      <c r="F61" s="196"/>
    </row>
    <row r="62" spans="2:6">
      <c r="B62" s="17"/>
      <c r="C62" s="195"/>
      <c r="D62" s="195"/>
      <c r="E62" s="195"/>
      <c r="F62" s="195"/>
    </row>
    <row r="63" spans="2:6">
      <c r="B63" s="17" t="s">
        <v>33</v>
      </c>
      <c r="C63" s="197">
        <v>8778.6990000000005</v>
      </c>
      <c r="D63" s="197">
        <v>8129.3410000000003</v>
      </c>
      <c r="E63" s="197">
        <v>11414</v>
      </c>
      <c r="F63" s="197">
        <v>9927</v>
      </c>
    </row>
    <row r="64" spans="2:6" ht="15" thickBot="1">
      <c r="B64" s="22"/>
      <c r="C64" s="196"/>
      <c r="D64" s="196"/>
      <c r="E64" s="196"/>
      <c r="F64" s="196"/>
    </row>
    <row r="65" spans="2:6">
      <c r="B65" s="20"/>
      <c r="C65" s="195"/>
      <c r="D65" s="195"/>
      <c r="E65" s="195"/>
      <c r="F65" s="195"/>
    </row>
    <row r="66" spans="2:6">
      <c r="B66" s="17" t="s">
        <v>34</v>
      </c>
      <c r="C66" s="195"/>
      <c r="D66" s="195"/>
      <c r="E66" s="195"/>
      <c r="F66" s="195"/>
    </row>
    <row r="67" spans="2:6">
      <c r="B67" s="20" t="s">
        <v>29</v>
      </c>
      <c r="C67" s="195">
        <v>6935.9629999999997</v>
      </c>
      <c r="D67" s="195">
        <v>5287.3450000000003</v>
      </c>
      <c r="E67" s="195">
        <v>4994.2002439999997</v>
      </c>
      <c r="F67" s="195">
        <v>5204.8196169999992</v>
      </c>
    </row>
    <row r="68" spans="2:6">
      <c r="B68" s="20" t="s">
        <v>35</v>
      </c>
      <c r="C68" s="195">
        <v>247.827</v>
      </c>
      <c r="D68" s="195">
        <v>204.65100000000001</v>
      </c>
      <c r="E68" s="195">
        <v>57.362084000000003</v>
      </c>
      <c r="F68" s="195">
        <v>53.173739999999995</v>
      </c>
    </row>
    <row r="69" spans="2:6">
      <c r="B69" s="20" t="s">
        <v>8</v>
      </c>
      <c r="C69" s="195">
        <v>0</v>
      </c>
      <c r="D69" s="195">
        <v>0</v>
      </c>
      <c r="E69" s="195">
        <v>16.274905</v>
      </c>
      <c r="F69" s="195"/>
    </row>
    <row r="70" spans="2:6">
      <c r="B70" s="20" t="s">
        <v>36</v>
      </c>
      <c r="C70" s="195">
        <v>4478.0029999999997</v>
      </c>
      <c r="D70" s="195">
        <v>4040.5357904299999</v>
      </c>
      <c r="E70" s="195">
        <v>7027.9821300000003</v>
      </c>
      <c r="F70" s="195">
        <v>7268</v>
      </c>
    </row>
    <row r="71" spans="2:6">
      <c r="B71" s="20" t="s">
        <v>37</v>
      </c>
      <c r="C71" s="195">
        <v>213.82300000000001</v>
      </c>
      <c r="D71" s="195">
        <v>217.09</v>
      </c>
      <c r="E71" s="195">
        <v>97.279229999999998</v>
      </c>
      <c r="F71" s="195"/>
    </row>
    <row r="72" spans="2:6">
      <c r="B72" s="20" t="s">
        <v>38</v>
      </c>
      <c r="C72" s="195">
        <v>0</v>
      </c>
      <c r="D72" s="195">
        <v>87.105999999999995</v>
      </c>
      <c r="E72" s="195">
        <v>0</v>
      </c>
      <c r="F72" s="195"/>
    </row>
    <row r="73" spans="2:6">
      <c r="B73" s="20" t="s">
        <v>39</v>
      </c>
      <c r="C73" s="195">
        <v>241.33</v>
      </c>
      <c r="D73" s="195">
        <v>480.01400000000001</v>
      </c>
      <c r="E73" s="195">
        <v>598.59174399999995</v>
      </c>
      <c r="F73" s="195"/>
    </row>
    <row r="74" spans="2:6" ht="15" thickBot="1">
      <c r="B74" s="22"/>
      <c r="C74" s="196"/>
      <c r="D74" s="196"/>
      <c r="E74" s="196"/>
      <c r="F74" s="196"/>
    </row>
    <row r="75" spans="2:6">
      <c r="B75" s="17"/>
      <c r="C75" s="195"/>
      <c r="D75" s="195"/>
      <c r="E75" s="195"/>
      <c r="F75" s="195"/>
    </row>
    <row r="76" spans="2:6">
      <c r="B76" s="17" t="s">
        <v>40</v>
      </c>
      <c r="C76" s="197">
        <v>12116.946</v>
      </c>
      <c r="D76" s="197">
        <v>10316.74179043</v>
      </c>
      <c r="E76" s="197">
        <v>12791.690337000002</v>
      </c>
      <c r="F76" s="197">
        <v>13378</v>
      </c>
    </row>
    <row r="77" spans="2:6" ht="15" thickBot="1">
      <c r="B77" s="22"/>
      <c r="C77" s="196"/>
      <c r="D77" s="196"/>
      <c r="E77" s="196"/>
      <c r="F77" s="196"/>
    </row>
    <row r="78" spans="2:6">
      <c r="B78" s="17"/>
      <c r="C78" s="195"/>
      <c r="D78" s="195"/>
      <c r="E78" s="195"/>
      <c r="F78" s="195"/>
    </row>
    <row r="79" spans="2:6">
      <c r="B79" s="17" t="s">
        <v>41</v>
      </c>
      <c r="C79" s="197">
        <v>20895.645</v>
      </c>
      <c r="D79" s="197">
        <v>18446.082790430002</v>
      </c>
      <c r="E79" s="197">
        <v>24206</v>
      </c>
      <c r="F79" s="197">
        <v>23305</v>
      </c>
    </row>
    <row r="80" spans="2:6" ht="15" thickBot="1">
      <c r="B80" s="22"/>
      <c r="C80" s="196"/>
      <c r="D80" s="196"/>
      <c r="E80" s="196"/>
      <c r="F80" s="196"/>
    </row>
    <row r="81" spans="2:6">
      <c r="B81" s="20"/>
      <c r="C81" s="197"/>
      <c r="D81" s="197"/>
      <c r="E81" s="197"/>
      <c r="F81" s="197"/>
    </row>
    <row r="82" spans="2:6">
      <c r="B82" s="17" t="s">
        <v>176</v>
      </c>
      <c r="C82" s="197">
        <v>34385.824000000001</v>
      </c>
      <c r="D82" s="197">
        <v>34401.2084727701</v>
      </c>
      <c r="E82" s="197">
        <v>49543</v>
      </c>
      <c r="F82" s="197">
        <v>49636</v>
      </c>
    </row>
    <row r="83" spans="2:6" ht="15" thickBot="1">
      <c r="B83" s="22"/>
      <c r="C83" s="196"/>
      <c r="D83" s="196"/>
      <c r="E83" s="196"/>
      <c r="F83" s="196"/>
    </row>
    <row r="84" spans="2:6">
      <c r="B84" s="13"/>
      <c r="C84" s="14"/>
      <c r="D84" s="14"/>
      <c r="E84" s="14"/>
      <c r="F84" s="14"/>
    </row>
    <row r="85" spans="2:6">
      <c r="B85" s="13" t="s">
        <v>161</v>
      </c>
      <c r="C85" s="13"/>
      <c r="D85" s="13"/>
      <c r="E85" s="13"/>
      <c r="F85" s="13"/>
    </row>
    <row r="86" spans="2:6">
      <c r="B86" s="13" t="s">
        <v>209</v>
      </c>
      <c r="C86" s="13"/>
      <c r="D86" s="13"/>
      <c r="E86" s="13"/>
      <c r="F86" s="13"/>
    </row>
    <row r="87" spans="2:6">
      <c r="B87" s="13"/>
      <c r="C87" s="13"/>
      <c r="D87" s="13"/>
      <c r="E87" s="13"/>
      <c r="F87" s="13"/>
    </row>
    <row r="88" spans="2:6">
      <c r="B88" s="13"/>
      <c r="C88" s="13"/>
      <c r="D88" s="13"/>
      <c r="E88" s="13"/>
      <c r="F88" s="13"/>
    </row>
  </sheetData>
  <phoneticPr fontId="67" type="noConversion"/>
  <hyperlinks>
    <hyperlink ref="B4" location="Содержание!A1" display="&gt;&gt;  Содержание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theme="3" tint="0.79998168889431442"/>
    <outlinePr summaryBelow="0" summaryRight="0"/>
  </sheetPr>
  <dimension ref="B2:O47"/>
  <sheetViews>
    <sheetView showGridLines="0" zoomScaleNormal="100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E20" sqref="E20"/>
    </sheetView>
  </sheetViews>
  <sheetFormatPr baseColWidth="10" defaultColWidth="9" defaultRowHeight="14"/>
  <cols>
    <col min="1" max="1" width="5.5" style="1" customWidth="1"/>
    <col min="2" max="2" width="49" style="1" customWidth="1"/>
    <col min="3" max="4" width="12.5" style="1" customWidth="1"/>
    <col min="5" max="6" width="11.5" style="1" customWidth="1"/>
    <col min="7" max="7" width="12.5" style="1" customWidth="1"/>
    <col min="8" max="8" width="11.5" style="1" customWidth="1"/>
    <col min="9" max="9" width="12.5" style="1" customWidth="1"/>
    <col min="10" max="10" width="11.5" style="1" customWidth="1"/>
    <col min="11" max="12" width="12.5" style="1" customWidth="1"/>
    <col min="13" max="16384" width="9" style="1"/>
  </cols>
  <sheetData>
    <row r="2" spans="2:15" ht="19">
      <c r="B2" s="11" t="s">
        <v>44</v>
      </c>
      <c r="C2" s="2"/>
      <c r="D2" s="2"/>
      <c r="E2" s="2"/>
      <c r="F2" s="2"/>
      <c r="G2" s="189"/>
      <c r="H2" s="2"/>
      <c r="I2" s="189"/>
      <c r="J2" s="2"/>
      <c r="K2" s="189"/>
      <c r="L2" s="189"/>
    </row>
    <row r="3" spans="2:15">
      <c r="B3" s="3"/>
      <c r="C3" s="3"/>
      <c r="D3" s="3"/>
      <c r="E3" s="3"/>
      <c r="F3" s="3"/>
      <c r="G3" s="188"/>
      <c r="H3" s="3"/>
      <c r="I3" s="188"/>
      <c r="J3" s="3"/>
      <c r="K3" s="188"/>
      <c r="L3" s="188"/>
    </row>
    <row r="4" spans="2:15" ht="16">
      <c r="B4" s="147" t="s">
        <v>138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5" s="5" customFormat="1">
      <c r="B5" s="10"/>
      <c r="C5" s="234" t="s">
        <v>177</v>
      </c>
      <c r="D5" s="7"/>
      <c r="E5" s="7"/>
      <c r="F5" s="7"/>
      <c r="G5" s="7" t="s">
        <v>177</v>
      </c>
      <c r="H5" s="7"/>
      <c r="I5" s="7" t="s">
        <v>177</v>
      </c>
      <c r="J5" s="7"/>
      <c r="K5" s="7"/>
      <c r="L5" s="7"/>
    </row>
    <row r="6" spans="2:15" s="6" customFormat="1">
      <c r="B6" s="157" t="s">
        <v>194</v>
      </c>
      <c r="C6" s="108">
        <v>2022</v>
      </c>
      <c r="D6" s="108">
        <v>2023</v>
      </c>
      <c r="E6" s="108" t="s">
        <v>204</v>
      </c>
      <c r="F6" s="108" t="s">
        <v>206</v>
      </c>
      <c r="G6" s="108" t="s">
        <v>151</v>
      </c>
      <c r="H6" s="108" t="s">
        <v>207</v>
      </c>
      <c r="I6" s="108" t="s">
        <v>168</v>
      </c>
      <c r="J6" s="108" t="s">
        <v>208</v>
      </c>
      <c r="K6" s="108">
        <v>2024</v>
      </c>
      <c r="L6" s="108" t="s">
        <v>205</v>
      </c>
    </row>
    <row r="7" spans="2:15" s="6" customFormat="1">
      <c r="B7" s="25" t="s">
        <v>45</v>
      </c>
      <c r="C7" s="6">
        <v>18401.126</v>
      </c>
      <c r="D7" s="6">
        <v>19724.449000000001</v>
      </c>
      <c r="E7" s="6">
        <v>4722.3109999999997</v>
      </c>
      <c r="F7" s="6">
        <v>6691.6560000000009</v>
      </c>
      <c r="G7" s="6">
        <v>11413.967000000001</v>
      </c>
      <c r="H7" s="6">
        <v>5349.3080000000009</v>
      </c>
      <c r="I7" s="6">
        <v>16763.275000000001</v>
      </c>
      <c r="J7" s="6">
        <v>8798.7749809999987</v>
      </c>
      <c r="K7" s="6">
        <v>25562.049981</v>
      </c>
      <c r="L7" s="6">
        <v>6854.5406640000001</v>
      </c>
      <c r="O7" s="219"/>
    </row>
    <row r="8" spans="2:15" s="6" customFormat="1" hidden="1">
      <c r="B8" s="106" t="s">
        <v>163</v>
      </c>
      <c r="C8" s="159">
        <v>-1263102</v>
      </c>
      <c r="D8" s="159">
        <v>0</v>
      </c>
      <c r="E8" s="159"/>
      <c r="F8" s="159">
        <v>0</v>
      </c>
      <c r="G8" s="159"/>
      <c r="H8" s="159">
        <v>0</v>
      </c>
      <c r="I8" s="159"/>
      <c r="J8" s="159">
        <v>0</v>
      </c>
      <c r="K8" s="159"/>
      <c r="L8" s="159"/>
    </row>
    <row r="9" spans="2:15" s="6" customFormat="1" hidden="1">
      <c r="B9" s="107" t="s">
        <v>164</v>
      </c>
      <c r="C9" s="160">
        <v>17138025</v>
      </c>
      <c r="D9" s="160">
        <v>19724449</v>
      </c>
      <c r="E9" s="160"/>
      <c r="F9" s="160">
        <v>0</v>
      </c>
      <c r="G9" s="160"/>
      <c r="H9" s="160">
        <v>0</v>
      </c>
      <c r="I9" s="160"/>
      <c r="J9" s="160">
        <v>0</v>
      </c>
      <c r="K9" s="160"/>
      <c r="L9" s="160"/>
    </row>
    <row r="10" spans="2:15" s="6" customFormat="1">
      <c r="B10" s="25" t="s">
        <v>46</v>
      </c>
      <c r="C10" s="26">
        <v>-9484.0169999999998</v>
      </c>
      <c r="D10" s="26">
        <v>-10778.126</v>
      </c>
      <c r="E10" s="26">
        <v>-2878.11</v>
      </c>
      <c r="F10" s="26">
        <v>-3605.9090000000001</v>
      </c>
      <c r="G10" s="26">
        <v>-6484.0190000000002</v>
      </c>
      <c r="H10" s="26">
        <v>-3001.7430000000004</v>
      </c>
      <c r="I10" s="26">
        <v>-9485.7620000000006</v>
      </c>
      <c r="J10" s="26">
        <v>-4374.9399729999986</v>
      </c>
      <c r="K10" s="26">
        <v>-13860.701972999999</v>
      </c>
      <c r="L10" s="26">
        <v>-3640.966923</v>
      </c>
    </row>
    <row r="11" spans="2:15" s="6" customFormat="1">
      <c r="B11" s="27" t="s">
        <v>48</v>
      </c>
      <c r="C11" s="28">
        <v>8917.11</v>
      </c>
      <c r="D11" s="28">
        <v>8946.3230000000003</v>
      </c>
      <c r="E11" s="28">
        <v>1844.201</v>
      </c>
      <c r="F11" s="28">
        <v>3085.7470000000003</v>
      </c>
      <c r="G11" s="28">
        <v>4929.9480000000003</v>
      </c>
      <c r="H11" s="28">
        <v>2347.5649999999996</v>
      </c>
      <c r="I11" s="28">
        <v>7277.5129999999999</v>
      </c>
      <c r="J11" s="28">
        <v>4423.8350079999991</v>
      </c>
      <c r="K11" s="28">
        <v>11701.348007999999</v>
      </c>
      <c r="L11" s="28">
        <v>3213.5737409999997</v>
      </c>
      <c r="N11" s="219"/>
      <c r="O11" s="219"/>
    </row>
    <row r="12" spans="2:15" s="6" customFormat="1">
      <c r="B12" s="29" t="s">
        <v>49</v>
      </c>
      <c r="C12" s="30">
        <v>0.48459588831683453</v>
      </c>
      <c r="D12" s="30">
        <v>0.45356516676334024</v>
      </c>
      <c r="E12" s="30">
        <v>0.39052934040134168</v>
      </c>
      <c r="F12" s="30">
        <v>0.46113353704972282</v>
      </c>
      <c r="G12" s="30">
        <v>0.43192239823367284</v>
      </c>
      <c r="H12" s="30">
        <v>0.43885396017578332</v>
      </c>
      <c r="I12" s="30">
        <v>0.43413432041173339</v>
      </c>
      <c r="J12" s="30">
        <v>0.50277851377638272</v>
      </c>
      <c r="K12" s="30">
        <v>0.4577625040518068</v>
      </c>
      <c r="L12" s="30">
        <v>0.46882408297286304</v>
      </c>
      <c r="N12" s="219"/>
    </row>
    <row r="13" spans="2:15" s="6" customFormat="1">
      <c r="B13" s="23" t="s">
        <v>183</v>
      </c>
      <c r="C13" s="24">
        <v>-1416.7049999999999</v>
      </c>
      <c r="D13" s="24">
        <v>-486.27600000000001</v>
      </c>
      <c r="E13" s="24">
        <v>72.884</v>
      </c>
      <c r="F13" s="24">
        <v>-57.753999999999998</v>
      </c>
      <c r="G13" s="24">
        <v>15.13</v>
      </c>
      <c r="H13" s="24">
        <v>21.213999999999999</v>
      </c>
      <c r="I13" s="24">
        <v>36.344000000000001</v>
      </c>
      <c r="J13" s="24">
        <v>-26.796561000000001</v>
      </c>
      <c r="K13" s="24">
        <v>9.5474390000000007</v>
      </c>
      <c r="L13" s="24">
        <v>-19.029145</v>
      </c>
    </row>
    <row r="14" spans="2:15" s="6" customFormat="1">
      <c r="B14" s="25" t="s">
        <v>182</v>
      </c>
      <c r="C14" s="26">
        <v>-1028.424</v>
      </c>
      <c r="D14" s="26">
        <v>-1031.0309999999999</v>
      </c>
      <c r="E14" s="26">
        <v>-266.428</v>
      </c>
      <c r="F14" s="26">
        <v>-332.25199999999995</v>
      </c>
      <c r="G14" s="26">
        <v>-598.67999999999995</v>
      </c>
      <c r="H14" s="26">
        <v>-365.91500000000008</v>
      </c>
      <c r="I14" s="26">
        <v>-964.59500000000003</v>
      </c>
      <c r="J14" s="26">
        <v>-486.96554600000013</v>
      </c>
      <c r="K14" s="26">
        <v>-1451.5605460000002</v>
      </c>
      <c r="L14" s="26">
        <v>-454.81843800000001</v>
      </c>
      <c r="O14" s="219"/>
    </row>
    <row r="15" spans="2:15" s="6" customFormat="1">
      <c r="B15" s="31" t="s">
        <v>50</v>
      </c>
      <c r="C15" s="32">
        <v>-1253.125</v>
      </c>
      <c r="D15" s="32">
        <v>-1367.297</v>
      </c>
      <c r="E15" s="32">
        <v>-345.36</v>
      </c>
      <c r="F15" s="32">
        <v>-407.64499999999998</v>
      </c>
      <c r="G15" s="32">
        <v>-753.005</v>
      </c>
      <c r="H15" s="32">
        <v>-399.4799999999999</v>
      </c>
      <c r="I15" s="32">
        <v>-1152.4849999999999</v>
      </c>
      <c r="J15" s="32">
        <v>-501.5010319999999</v>
      </c>
      <c r="K15" s="32">
        <v>-1653.9860319999998</v>
      </c>
      <c r="L15" s="32">
        <v>-474.30161099999998</v>
      </c>
      <c r="N15" s="219"/>
    </row>
    <row r="16" spans="2:15" s="6" customFormat="1">
      <c r="B16" s="23" t="s">
        <v>181</v>
      </c>
      <c r="C16" s="24">
        <v>-188.893</v>
      </c>
      <c r="D16" s="24">
        <v>66.549000000000007</v>
      </c>
      <c r="E16" s="24">
        <v>7.5830000000000002</v>
      </c>
      <c r="F16" s="24">
        <v>-16.692999999999998</v>
      </c>
      <c r="G16" s="24">
        <v>-9.11</v>
      </c>
      <c r="H16" s="24">
        <v>-73.644999999999996</v>
      </c>
      <c r="I16" s="24">
        <v>-82.754999999999995</v>
      </c>
      <c r="J16" s="24">
        <v>-81.870227999999997</v>
      </c>
      <c r="K16" s="24">
        <v>-164.62522799999999</v>
      </c>
      <c r="L16" s="24">
        <v>99.63682399999999</v>
      </c>
    </row>
    <row r="17" spans="2:12" s="6" customFormat="1">
      <c r="B17" s="25" t="s">
        <v>152</v>
      </c>
      <c r="C17" s="26">
        <v>0</v>
      </c>
      <c r="D17" s="26">
        <v>0</v>
      </c>
      <c r="E17" s="26"/>
      <c r="F17" s="26">
        <v>-217.465</v>
      </c>
      <c r="G17" s="26">
        <v>-217.465</v>
      </c>
      <c r="H17" s="26">
        <v>-138.20500000000001</v>
      </c>
      <c r="I17" s="191">
        <v>-355.67</v>
      </c>
      <c r="J17" s="26">
        <v>30.477037999999993</v>
      </c>
      <c r="K17" s="191">
        <v>-325.19296200000002</v>
      </c>
      <c r="L17" s="191">
        <v>-121.347753</v>
      </c>
    </row>
    <row r="18" spans="2:12" s="6" customFormat="1">
      <c r="B18" s="25" t="s">
        <v>180</v>
      </c>
      <c r="C18" s="26">
        <v>-85.817999999999998</v>
      </c>
      <c r="D18" s="26">
        <v>20.088000000000001</v>
      </c>
      <c r="E18" s="26">
        <v>-14.791</v>
      </c>
      <c r="F18" s="26">
        <v>-4.282</v>
      </c>
      <c r="G18" s="26">
        <v>-19.073</v>
      </c>
      <c r="H18" s="26">
        <v>-180.79900000000001</v>
      </c>
      <c r="I18" s="26">
        <v>-199.87200000000001</v>
      </c>
      <c r="J18" s="26">
        <v>25.812440000000009</v>
      </c>
      <c r="K18" s="26">
        <v>-174.05956</v>
      </c>
      <c r="L18" s="26">
        <v>-36.538258999999996</v>
      </c>
    </row>
    <row r="19" spans="2:12" s="6" customFormat="1">
      <c r="B19" s="27" t="s">
        <v>51</v>
      </c>
      <c r="C19" s="28">
        <v>4944.1450000000004</v>
      </c>
      <c r="D19" s="28">
        <v>6148.3559999999998</v>
      </c>
      <c r="E19" s="28">
        <v>1298.0889999999999</v>
      </c>
      <c r="F19" s="28">
        <v>2049.6559999999999</v>
      </c>
      <c r="G19" s="28">
        <v>3347.7449999999999</v>
      </c>
      <c r="H19" s="28">
        <v>1210.7349999999997</v>
      </c>
      <c r="I19" s="28">
        <v>4558.4799999999996</v>
      </c>
      <c r="J19" s="28">
        <v>3382.9911189999993</v>
      </c>
      <c r="K19" s="28">
        <v>7941.4711189999989</v>
      </c>
      <c r="L19" s="28">
        <v>2207.1753589999998</v>
      </c>
    </row>
    <row r="20" spans="2:12" s="6" customFormat="1">
      <c r="B20" s="29" t="s">
        <v>52</v>
      </c>
      <c r="C20" s="30">
        <v>0.26868709012698466</v>
      </c>
      <c r="D20" s="30">
        <v>0.31171243364009815</v>
      </c>
      <c r="E20" s="30">
        <v>0.2748842674698892</v>
      </c>
      <c r="F20" s="30">
        <v>0.30630026409008471</v>
      </c>
      <c r="G20" s="30">
        <v>0.29330249509219714</v>
      </c>
      <c r="H20" s="30">
        <v>0.22633488294186827</v>
      </c>
      <c r="I20" s="30">
        <v>0.27193254301441694</v>
      </c>
      <c r="J20" s="30">
        <v>0.38448433177404834</v>
      </c>
      <c r="K20" s="30">
        <v>0.31067426614464844</v>
      </c>
      <c r="L20" s="30">
        <v>0.32200193524156467</v>
      </c>
    </row>
    <row r="21" spans="2:12" s="6" customFormat="1">
      <c r="B21" s="25" t="s">
        <v>53</v>
      </c>
      <c r="C21" s="26">
        <v>211.81200000000001</v>
      </c>
      <c r="D21" s="26">
        <v>426.286</v>
      </c>
      <c r="E21" s="26">
        <v>137.428</v>
      </c>
      <c r="F21" s="26">
        <v>-13.376999999999995</v>
      </c>
      <c r="G21" s="26">
        <v>124.051</v>
      </c>
      <c r="H21" s="26">
        <v>8.3329999999999842</v>
      </c>
      <c r="I21" s="26">
        <v>132.38399999999999</v>
      </c>
      <c r="J21" s="26">
        <v>137.27360000000002</v>
      </c>
      <c r="K21" s="26">
        <v>269.6576</v>
      </c>
      <c r="L21" s="26">
        <v>176.03434799999999</v>
      </c>
    </row>
    <row r="22" spans="2:12" s="6" customFormat="1">
      <c r="B22" s="31" t="s">
        <v>54</v>
      </c>
      <c r="C22" s="33">
        <v>-1376.4880000000001</v>
      </c>
      <c r="D22" s="33">
        <v>-1509.4069999999999</v>
      </c>
      <c r="E22" s="33">
        <v>-477.79599999999999</v>
      </c>
      <c r="F22" s="33">
        <v>-623.34099999999989</v>
      </c>
      <c r="G22" s="33">
        <v>-1101.1369999999999</v>
      </c>
      <c r="H22" s="33">
        <v>-750.54100000000017</v>
      </c>
      <c r="I22" s="33">
        <v>-1851.6780000000001</v>
      </c>
      <c r="J22" s="33">
        <v>-535.58819400000016</v>
      </c>
      <c r="K22" s="33">
        <v>-2387.2661940000003</v>
      </c>
      <c r="L22" s="33">
        <v>-1092.9564350000001</v>
      </c>
    </row>
    <row r="23" spans="2:12" s="6" customFormat="1">
      <c r="B23" s="27" t="s">
        <v>55</v>
      </c>
      <c r="C23" s="28">
        <v>3779.4690000000001</v>
      </c>
      <c r="D23" s="28">
        <v>5065.2349999999997</v>
      </c>
      <c r="E23" s="28">
        <v>957.721</v>
      </c>
      <c r="F23" s="28">
        <v>1412.9380000000001</v>
      </c>
      <c r="G23" s="28">
        <v>2370.6590000000001</v>
      </c>
      <c r="H23" s="28">
        <v>468.52700000000004</v>
      </c>
      <c r="I23" s="28">
        <v>2839.1860000000001</v>
      </c>
      <c r="J23" s="28">
        <v>2984.6765249999985</v>
      </c>
      <c r="K23" s="28">
        <v>5823.8625249999986</v>
      </c>
      <c r="L23" s="28">
        <v>1290.2532719999995</v>
      </c>
    </row>
    <row r="24" spans="2:12" s="6" customFormat="1">
      <c r="B24" s="25" t="s">
        <v>179</v>
      </c>
      <c r="C24" s="26">
        <v>-579.15099999999995</v>
      </c>
      <c r="D24" s="26">
        <v>-1061.825</v>
      </c>
      <c r="E24" s="26">
        <v>-181.96700000000001</v>
      </c>
      <c r="F24" s="26">
        <v>-268.45799999999997</v>
      </c>
      <c r="G24" s="26">
        <v>-450.42500000000001</v>
      </c>
      <c r="H24" s="26">
        <v>-89.020000000000039</v>
      </c>
      <c r="I24" s="26">
        <v>-539.44500000000005</v>
      </c>
      <c r="J24" s="26">
        <v>-673.75297599999988</v>
      </c>
      <c r="K24" s="26">
        <v>-1213.1979759999999</v>
      </c>
      <c r="L24" s="26">
        <v>-296.75825300000002</v>
      </c>
    </row>
    <row r="25" spans="2:12" s="6" customFormat="1">
      <c r="B25" s="44" t="s">
        <v>56</v>
      </c>
      <c r="C25" s="45">
        <v>0.15323607628479025</v>
      </c>
      <c r="D25" s="45">
        <v>0.20962995793877284</v>
      </c>
      <c r="E25" s="45">
        <v>0.19000001044145426</v>
      </c>
      <c r="F25" s="45">
        <v>0.18999984429606959</v>
      </c>
      <c r="G25" s="45">
        <v>0.18999991141703637</v>
      </c>
      <c r="H25" s="45">
        <v>0.18999972253466724</v>
      </c>
      <c r="I25" s="45">
        <v>0.18999988024736666</v>
      </c>
      <c r="J25" s="45">
        <v>0.22573735222445931</v>
      </c>
      <c r="K25" s="45">
        <v>0.20831500929016183</v>
      </c>
      <c r="L25" s="45">
        <v>0.23000000034101842</v>
      </c>
    </row>
    <row r="26" spans="2:12" s="6" customFormat="1">
      <c r="B26" s="27" t="s">
        <v>178</v>
      </c>
      <c r="C26" s="28">
        <v>3200.3180000000002</v>
      </c>
      <c r="D26" s="28">
        <v>4003.41</v>
      </c>
      <c r="E26" s="28">
        <v>775.75400000000002</v>
      </c>
      <c r="F26" s="28">
        <v>1144.48</v>
      </c>
      <c r="G26" s="28">
        <v>1920.2339999999999</v>
      </c>
      <c r="H26" s="28">
        <v>379.50700000000006</v>
      </c>
      <c r="I26" s="28">
        <v>2299.741</v>
      </c>
      <c r="J26" s="28">
        <v>2310.9235489999992</v>
      </c>
      <c r="K26" s="28">
        <v>4610.6645489999992</v>
      </c>
      <c r="L26" s="28">
        <v>993.49501899999939</v>
      </c>
    </row>
    <row r="27" spans="2:12" s="6" customFormat="1">
      <c r="B27" s="34" t="s">
        <v>57</v>
      </c>
      <c r="C27" s="35">
        <v>0.173919682958532</v>
      </c>
      <c r="D27" s="35">
        <v>0.20296688642607963</v>
      </c>
      <c r="E27" s="35">
        <v>0.16427422929154817</v>
      </c>
      <c r="F27" s="35">
        <v>0.17103090774540711</v>
      </c>
      <c r="G27" s="35">
        <v>0.16823546099265926</v>
      </c>
      <c r="H27" s="35">
        <v>7.0945064296166913E-2</v>
      </c>
      <c r="I27" s="35">
        <v>0.13718924255552689</v>
      </c>
      <c r="J27" s="35">
        <v>0.26264151020911297</v>
      </c>
      <c r="K27" s="35">
        <v>0.18037147069296308</v>
      </c>
      <c r="L27" s="35">
        <v>0.14493969292761341</v>
      </c>
    </row>
    <row r="28" spans="2:12" s="6" customFormat="1">
      <c r="B28" s="36"/>
      <c r="C28" s="36"/>
      <c r="D28" s="36"/>
      <c r="E28" s="36"/>
      <c r="F28" s="36"/>
      <c r="G28" s="36"/>
      <c r="H28" s="36"/>
      <c r="I28" s="36"/>
      <c r="J28" s="36">
        <v>0</v>
      </c>
      <c r="K28" s="36"/>
      <c r="L28" s="36"/>
    </row>
    <row r="29" spans="2:12" s="6" customFormat="1">
      <c r="B29" s="37" t="s">
        <v>55</v>
      </c>
      <c r="C29" s="38">
        <v>3779.4690000000001</v>
      </c>
      <c r="D29" s="38">
        <v>5065.2349999999997</v>
      </c>
      <c r="E29" s="38">
        <v>957.721</v>
      </c>
      <c r="F29" s="38">
        <v>1412.9380000000001</v>
      </c>
      <c r="G29" s="38">
        <v>2370.6590000000001</v>
      </c>
      <c r="H29" s="38">
        <v>468.52700000000004</v>
      </c>
      <c r="I29" s="38">
        <v>2839.1860000000001</v>
      </c>
      <c r="J29" s="38">
        <v>2984.6765249999985</v>
      </c>
      <c r="K29" s="38">
        <v>5823.8625249999986</v>
      </c>
      <c r="L29" s="38">
        <v>1290.2532719999995</v>
      </c>
    </row>
    <row r="30" spans="2:12" s="6" customFormat="1">
      <c r="B30" s="39" t="s">
        <v>58</v>
      </c>
      <c r="C30" s="40">
        <v>746.41700000000003</v>
      </c>
      <c r="D30" s="40">
        <v>932.17399999999998</v>
      </c>
      <c r="E30" s="40">
        <v>257.56900000000002</v>
      </c>
      <c r="F30" s="40">
        <v>269.31699999999995</v>
      </c>
      <c r="G30" s="40">
        <v>526.88599999999997</v>
      </c>
      <c r="H30" s="40">
        <v>310.38300000000004</v>
      </c>
      <c r="I30" s="40">
        <v>837.26900000000001</v>
      </c>
      <c r="J30" s="40">
        <v>289.14451200000053</v>
      </c>
      <c r="K30" s="40">
        <v>1126.4135120000005</v>
      </c>
      <c r="L30" s="40">
        <v>286.91461699999996</v>
      </c>
    </row>
    <row r="31" spans="2:12" s="6" customFormat="1">
      <c r="B31" s="39" t="s">
        <v>53</v>
      </c>
      <c r="C31" s="40">
        <v>-211.81200000000001</v>
      </c>
      <c r="D31" s="40">
        <v>-426.286</v>
      </c>
      <c r="E31" s="40">
        <v>-137.428</v>
      </c>
      <c r="F31" s="40">
        <v>13.376999999999995</v>
      </c>
      <c r="G31" s="40">
        <v>-124.051</v>
      </c>
      <c r="H31" s="40">
        <v>-8.3329999999999842</v>
      </c>
      <c r="I31" s="40">
        <v>-132.38399999999999</v>
      </c>
      <c r="J31" s="40">
        <v>-137.27360000000002</v>
      </c>
      <c r="K31" s="40">
        <v>-269.6576</v>
      </c>
      <c r="L31" s="40">
        <v>-176.03434799999999</v>
      </c>
    </row>
    <row r="32" spans="2:12" s="6" customFormat="1">
      <c r="B32" s="41" t="s">
        <v>54</v>
      </c>
      <c r="C32" s="42">
        <v>1376.4880000000001</v>
      </c>
      <c r="D32" s="42">
        <v>1509.4069999999999</v>
      </c>
      <c r="E32" s="42">
        <v>477.79599999999999</v>
      </c>
      <c r="F32" s="42">
        <v>623.34099999999989</v>
      </c>
      <c r="G32" s="42">
        <v>1101.1369999999999</v>
      </c>
      <c r="H32" s="42">
        <v>750.54100000000017</v>
      </c>
      <c r="I32" s="42">
        <v>1851.6780000000001</v>
      </c>
      <c r="J32" s="42">
        <v>535.58819400000016</v>
      </c>
      <c r="K32" s="42">
        <v>2387.2661940000003</v>
      </c>
      <c r="L32" s="42">
        <v>1092.9564350000001</v>
      </c>
    </row>
    <row r="33" spans="2:12" s="6" customFormat="1">
      <c r="B33" s="183" t="s">
        <v>0</v>
      </c>
      <c r="C33" s="184">
        <v>5690.5620000000008</v>
      </c>
      <c r="D33" s="184">
        <v>7080.53</v>
      </c>
      <c r="E33" s="184">
        <v>1555.6580000000001</v>
      </c>
      <c r="F33" s="184">
        <v>2318.973</v>
      </c>
      <c r="G33" s="184">
        <v>3874.6309999999999</v>
      </c>
      <c r="H33" s="184">
        <v>1521.1179999999999</v>
      </c>
      <c r="I33" s="184">
        <v>5395.7489999999998</v>
      </c>
      <c r="J33" s="184">
        <v>3672.1356309999992</v>
      </c>
      <c r="K33" s="184">
        <v>9067.884630999999</v>
      </c>
      <c r="L33" s="184">
        <v>2494.0899759999993</v>
      </c>
    </row>
    <row r="34" spans="2:12" s="6" customFormat="1">
      <c r="B34" s="34" t="s">
        <v>171</v>
      </c>
      <c r="C34" s="35">
        <v>0.30925074911176637</v>
      </c>
      <c r="D34" s="35">
        <v>0.35897225823646584</v>
      </c>
      <c r="E34" s="35">
        <v>0.32942726559093632</v>
      </c>
      <c r="F34" s="35">
        <v>0.34654695339987585</v>
      </c>
      <c r="G34" s="35">
        <v>0.33946400931420251</v>
      </c>
      <c r="H34" s="35">
        <v>0.28435790199405225</v>
      </c>
      <c r="I34" s="35">
        <v>0.32187916740613037</v>
      </c>
      <c r="J34" s="35">
        <v>0.41734623728070991</v>
      </c>
      <c r="K34" s="35">
        <v>0.35474011817284068</v>
      </c>
      <c r="L34" s="35">
        <v>0.36385953461461573</v>
      </c>
    </row>
    <row r="35" spans="2:12" s="6" customFormat="1">
      <c r="B35" s="200" t="s">
        <v>59</v>
      </c>
      <c r="C35" s="201">
        <v>941.47</v>
      </c>
      <c r="D35" s="201">
        <v>454.47</v>
      </c>
      <c r="E35" s="201"/>
      <c r="F35" s="201">
        <v>0</v>
      </c>
      <c r="G35" s="201">
        <v>0</v>
      </c>
      <c r="H35" s="201">
        <v>0</v>
      </c>
      <c r="I35" s="201">
        <v>0</v>
      </c>
      <c r="J35" s="201">
        <v>0</v>
      </c>
      <c r="K35" s="201">
        <v>0</v>
      </c>
      <c r="L35" s="201"/>
    </row>
    <row r="36" spans="2:12" s="6" customFormat="1">
      <c r="B36" s="200" t="s">
        <v>195</v>
      </c>
      <c r="C36" s="201">
        <v>0</v>
      </c>
      <c r="D36" s="201">
        <v>0</v>
      </c>
      <c r="E36" s="201"/>
      <c r="F36" s="201">
        <v>207.00299999999999</v>
      </c>
      <c r="G36" s="201">
        <v>207.00299999999999</v>
      </c>
      <c r="H36" s="201">
        <v>105.327</v>
      </c>
      <c r="I36" s="201">
        <v>312.33</v>
      </c>
      <c r="J36" s="201">
        <v>-60.343561999999991</v>
      </c>
      <c r="K36" s="201">
        <v>251.98643799999999</v>
      </c>
      <c r="L36" s="201">
        <v>100.446738</v>
      </c>
    </row>
    <row r="37" spans="2:12" s="6" customFormat="1">
      <c r="B37" s="202" t="s">
        <v>181</v>
      </c>
      <c r="C37" s="42">
        <v>188.893</v>
      </c>
      <c r="D37" s="42">
        <v>-66.549000000000007</v>
      </c>
      <c r="E37" s="42">
        <v>-7.5830000000000002</v>
      </c>
      <c r="F37" s="42">
        <v>16.692999999999998</v>
      </c>
      <c r="G37" s="42">
        <v>9.11</v>
      </c>
      <c r="H37" s="42">
        <v>73.644999999999996</v>
      </c>
      <c r="I37" s="42">
        <v>82.754999999999995</v>
      </c>
      <c r="J37" s="42">
        <v>81.870227999999997</v>
      </c>
      <c r="K37" s="42">
        <v>164.62522799999999</v>
      </c>
      <c r="L37" s="42">
        <v>-99.63682399999999</v>
      </c>
    </row>
    <row r="38" spans="2:12" s="6" customFormat="1">
      <c r="B38" s="43" t="s">
        <v>60</v>
      </c>
      <c r="C38" s="192">
        <v>6820.9250000000011</v>
      </c>
      <c r="D38" s="192">
        <v>7468.451</v>
      </c>
      <c r="E38" s="192">
        <v>1548.075</v>
      </c>
      <c r="F38" s="192">
        <v>2542.6689999999999</v>
      </c>
      <c r="G38" s="192">
        <v>4090.7440000000001</v>
      </c>
      <c r="H38" s="192">
        <v>1700.0899999999997</v>
      </c>
      <c r="I38" s="192">
        <v>5790.8339999999998</v>
      </c>
      <c r="J38" s="192">
        <v>3693.662296999998</v>
      </c>
      <c r="K38" s="192">
        <v>9484.4962969999979</v>
      </c>
      <c r="L38" s="192">
        <v>2494.8998899999997</v>
      </c>
    </row>
    <row r="39" spans="2:12" s="6" customFormat="1">
      <c r="B39" s="34" t="s">
        <v>61</v>
      </c>
      <c r="C39" s="35">
        <v>0.37067976166241134</v>
      </c>
      <c r="D39" s="35">
        <v>0.37863927149498572</v>
      </c>
      <c r="E39" s="35">
        <v>0.32782148401492406</v>
      </c>
      <c r="F39" s="35">
        <v>0.37997604778249205</v>
      </c>
      <c r="G39" s="35">
        <v>0.35839809244235593</v>
      </c>
      <c r="H39" s="35">
        <v>0.31781493980155928</v>
      </c>
      <c r="I39" s="35">
        <v>0.34544765268123323</v>
      </c>
      <c r="J39" s="35">
        <v>0.41979278990269231</v>
      </c>
      <c r="K39" s="35">
        <v>0.37103817197954486</v>
      </c>
      <c r="L39" s="35">
        <v>0.36397769191204837</v>
      </c>
    </row>
    <row r="40" spans="2:12" s="6" customFormat="1"/>
    <row r="41" spans="2:12" ht="15">
      <c r="B41" s="199" t="s">
        <v>162</v>
      </c>
    </row>
    <row r="45" spans="2:12">
      <c r="D45" s="190"/>
      <c r="E45" s="190"/>
      <c r="F45" s="190"/>
      <c r="H45" s="190"/>
      <c r="J45" s="190"/>
    </row>
    <row r="46" spans="2:12">
      <c r="D46" s="190"/>
      <c r="E46" s="190"/>
      <c r="F46" s="190"/>
      <c r="H46" s="190"/>
      <c r="J46" s="190"/>
    </row>
    <row r="47" spans="2:12">
      <c r="D47" s="190"/>
      <c r="E47" s="190"/>
      <c r="F47" s="190"/>
      <c r="H47" s="190"/>
      <c r="J47" s="190"/>
    </row>
  </sheetData>
  <autoFilter ref="C6:L6" xr:uid="{00000000-0001-0000-0200-000000000000}"/>
  <hyperlinks>
    <hyperlink ref="B4" location="Содержание!A1" display="&gt;&gt;  Содержание" xr:uid="{2DA20DC4-2695-40DA-B1D0-65960A8CF028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1">
    <tabColor theme="3" tint="0.79998168889431442"/>
  </sheetPr>
  <dimension ref="B2:L102"/>
  <sheetViews>
    <sheetView showGridLines="0" zoomScaleNormal="100" workbookViewId="0">
      <pane xSplit="2" ySplit="6" topLeftCell="C29" activePane="bottomRight" state="frozen"/>
      <selection activeCell="I29" sqref="I29"/>
      <selection pane="topRight" activeCell="I29" sqref="I29"/>
      <selection pane="bottomLeft" activeCell="I29" sqref="I29"/>
      <selection pane="bottomRight" activeCell="C5" sqref="C5"/>
    </sheetView>
  </sheetViews>
  <sheetFormatPr baseColWidth="10" defaultColWidth="9" defaultRowHeight="14"/>
  <cols>
    <col min="1" max="1" width="1.33203125" style="6" customWidth="1"/>
    <col min="2" max="2" width="60.5" style="6" customWidth="1"/>
    <col min="3" max="3" width="9" style="6" bestFit="1" customWidth="1"/>
    <col min="4" max="4" width="9" style="6" customWidth="1"/>
    <col min="5" max="5" width="8.5" style="6" bestFit="1" customWidth="1"/>
    <col min="6" max="8" width="9" style="6" customWidth="1"/>
    <col min="9" max="9" width="8.5" style="6" customWidth="1"/>
    <col min="10" max="11" width="8.5" style="6" bestFit="1" customWidth="1"/>
    <col min="12" max="16384" width="9" style="6"/>
  </cols>
  <sheetData>
    <row r="2" spans="2:11" ht="19">
      <c r="B2" s="11" t="s">
        <v>110</v>
      </c>
    </row>
    <row r="3" spans="2:11">
      <c r="B3" s="12"/>
    </row>
    <row r="4" spans="2:11" ht="16">
      <c r="B4" s="147" t="s">
        <v>138</v>
      </c>
      <c r="C4" s="47"/>
      <c r="D4" s="47"/>
      <c r="E4" s="47"/>
      <c r="F4" s="47"/>
      <c r="G4" s="47"/>
      <c r="H4" s="47"/>
      <c r="I4" s="47"/>
      <c r="J4" s="208"/>
      <c r="K4" s="208"/>
    </row>
    <row r="5" spans="2:11" s="49" customFormat="1">
      <c r="B5" s="10"/>
      <c r="C5" s="234" t="s">
        <v>177</v>
      </c>
      <c r="D5" s="48"/>
      <c r="E5" s="48"/>
      <c r="F5" s="48"/>
      <c r="G5" s="48"/>
      <c r="H5" s="48"/>
      <c r="I5" s="48"/>
      <c r="J5" s="48"/>
      <c r="K5" s="48"/>
    </row>
    <row r="6" spans="2:11">
      <c r="B6" s="157" t="s">
        <v>194</v>
      </c>
      <c r="C6" s="108">
        <v>2022</v>
      </c>
      <c r="D6" s="108" t="s">
        <v>150</v>
      </c>
      <c r="E6" s="108" t="s">
        <v>167</v>
      </c>
      <c r="F6" s="108">
        <v>2023</v>
      </c>
      <c r="G6" s="108" t="s">
        <v>204</v>
      </c>
      <c r="H6" s="108" t="s">
        <v>151</v>
      </c>
      <c r="I6" s="108" t="s">
        <v>168</v>
      </c>
      <c r="J6" s="108">
        <v>2024</v>
      </c>
      <c r="K6" s="108" t="s">
        <v>205</v>
      </c>
    </row>
    <row r="7" spans="2:11">
      <c r="B7" s="23"/>
      <c r="C7" s="50"/>
      <c r="D7" s="50"/>
      <c r="E7" s="50"/>
      <c r="F7" s="50"/>
      <c r="G7" s="50"/>
      <c r="H7" s="50"/>
      <c r="I7" s="50"/>
      <c r="J7" s="50"/>
      <c r="K7" s="50"/>
    </row>
    <row r="8" spans="2:11">
      <c r="B8" s="27" t="s">
        <v>62</v>
      </c>
      <c r="C8" s="24"/>
      <c r="D8" s="24"/>
      <c r="E8" s="24"/>
      <c r="F8" s="24"/>
      <c r="G8" s="24"/>
      <c r="H8" s="24"/>
      <c r="I8" s="24"/>
      <c r="J8" s="161"/>
      <c r="K8" s="161"/>
    </row>
    <row r="9" spans="2:11">
      <c r="B9" s="23" t="s">
        <v>63</v>
      </c>
      <c r="C9" s="210">
        <v>3779.4690000000001</v>
      </c>
      <c r="D9" s="210">
        <v>820.39700000000005</v>
      </c>
      <c r="E9" s="210">
        <v>3267.9720000000002</v>
      </c>
      <c r="F9" s="210">
        <v>5065.2349999999997</v>
      </c>
      <c r="G9" s="210">
        <v>957.721</v>
      </c>
      <c r="H9" s="210">
        <v>3530.9769999999999</v>
      </c>
      <c r="I9" s="210">
        <v>4213.2929999999997</v>
      </c>
      <c r="J9" s="210">
        <v>5823.8625249999986</v>
      </c>
      <c r="K9" s="210">
        <v>1290.2532719999995</v>
      </c>
    </row>
    <row r="10" spans="2:11">
      <c r="B10" s="23"/>
      <c r="C10" s="210"/>
      <c r="D10" s="210"/>
      <c r="E10" s="210"/>
      <c r="F10" s="210"/>
      <c r="G10" s="210"/>
      <c r="H10" s="210"/>
      <c r="I10" s="210"/>
      <c r="J10" s="210"/>
      <c r="K10" s="210"/>
    </row>
    <row r="11" spans="2:11">
      <c r="B11" s="23" t="s">
        <v>64</v>
      </c>
      <c r="C11" s="210"/>
      <c r="D11" s="210"/>
      <c r="E11" s="210"/>
      <c r="F11" s="210"/>
      <c r="G11" s="210"/>
      <c r="H11" s="210"/>
      <c r="I11" s="210"/>
      <c r="J11" s="210"/>
      <c r="K11" s="210"/>
    </row>
    <row r="12" spans="2:11">
      <c r="B12" s="23" t="s">
        <v>65</v>
      </c>
      <c r="C12" s="210">
        <v>410.97399999999999</v>
      </c>
      <c r="D12" s="210">
        <v>287.88900000000001</v>
      </c>
      <c r="E12" s="210"/>
      <c r="F12" s="210">
        <v>613.79499999999996</v>
      </c>
      <c r="G12" s="210"/>
      <c r="H12" s="210">
        <v>407.21100000000001</v>
      </c>
      <c r="I12" s="210"/>
      <c r="J12" s="210">
        <v>876.65299100000004</v>
      </c>
      <c r="K12" s="210"/>
    </row>
    <row r="13" spans="2:11" s="51" customFormat="1">
      <c r="B13" s="23" t="s">
        <v>66</v>
      </c>
      <c r="C13" s="210">
        <v>16.07</v>
      </c>
      <c r="D13" s="210">
        <v>9.7680000000000007</v>
      </c>
      <c r="E13" s="210"/>
      <c r="F13" s="210">
        <v>23.105</v>
      </c>
      <c r="G13" s="210"/>
      <c r="H13" s="210">
        <v>58.005000000000003</v>
      </c>
      <c r="I13" s="210"/>
      <c r="J13" s="210">
        <v>156.827923</v>
      </c>
      <c r="K13" s="210"/>
    </row>
    <row r="14" spans="2:11" s="51" customFormat="1">
      <c r="B14" s="23" t="s">
        <v>67</v>
      </c>
      <c r="C14" s="210">
        <v>319.37299999999999</v>
      </c>
      <c r="D14" s="210">
        <v>152.79</v>
      </c>
      <c r="E14" s="210"/>
      <c r="F14" s="210">
        <v>295.274</v>
      </c>
      <c r="G14" s="210"/>
      <c r="H14" s="210">
        <v>61.67</v>
      </c>
      <c r="I14" s="210"/>
      <c r="J14" s="210">
        <v>92.932597999999999</v>
      </c>
      <c r="K14" s="210"/>
    </row>
    <row r="15" spans="2:11" s="51" customFormat="1">
      <c r="B15" s="23" t="s">
        <v>47</v>
      </c>
      <c r="C15" s="210">
        <v>127.777</v>
      </c>
      <c r="D15" s="210">
        <v>83.664000000000001</v>
      </c>
      <c r="E15" s="210"/>
      <c r="F15" s="210">
        <v>-59.987000000000002</v>
      </c>
      <c r="G15" s="210"/>
      <c r="H15" s="210">
        <v>42.408999999999999</v>
      </c>
      <c r="I15" s="210"/>
      <c r="J15" s="210">
        <v>-77.465344000000002</v>
      </c>
      <c r="K15" s="210"/>
    </row>
    <row r="16" spans="2:11" s="51" customFormat="1">
      <c r="B16" s="23" t="s">
        <v>68</v>
      </c>
      <c r="C16" s="210">
        <v>92.7</v>
      </c>
      <c r="D16" s="210">
        <v>-191.12799999999999</v>
      </c>
      <c r="E16" s="210"/>
      <c r="F16" s="210">
        <v>-221.07499999999999</v>
      </c>
      <c r="G16" s="210"/>
      <c r="H16" s="210">
        <v>52.618000000000002</v>
      </c>
      <c r="I16" s="210"/>
      <c r="J16" s="210">
        <v>5.5465373800000251</v>
      </c>
      <c r="K16" s="210"/>
    </row>
    <row r="17" spans="2:12" s="51" customFormat="1" ht="24">
      <c r="B17" s="23" t="s">
        <v>69</v>
      </c>
      <c r="C17" s="210">
        <v>1416.7049999999999</v>
      </c>
      <c r="D17" s="210">
        <v>328.70600000000002</v>
      </c>
      <c r="E17" s="210"/>
      <c r="F17" s="210">
        <v>486.27600000000001</v>
      </c>
      <c r="G17" s="210"/>
      <c r="H17" s="210">
        <v>-15.13</v>
      </c>
      <c r="I17" s="210"/>
      <c r="J17" s="210">
        <v>-9.5474390000000007</v>
      </c>
      <c r="K17" s="210"/>
    </row>
    <row r="18" spans="2:12" s="51" customFormat="1">
      <c r="B18" s="23" t="s">
        <v>70</v>
      </c>
      <c r="C18" s="210">
        <v>-1.897</v>
      </c>
      <c r="D18" s="210">
        <v>0</v>
      </c>
      <c r="E18" s="210"/>
      <c r="F18" s="210">
        <v>0</v>
      </c>
      <c r="G18" s="210"/>
      <c r="H18" s="210">
        <v>0</v>
      </c>
      <c r="I18" s="210"/>
      <c r="J18" s="210">
        <v>0</v>
      </c>
      <c r="K18" s="210"/>
    </row>
    <row r="19" spans="2:12">
      <c r="B19" s="23" t="s">
        <v>71</v>
      </c>
      <c r="C19" s="210">
        <v>0</v>
      </c>
      <c r="D19" s="210">
        <v>0</v>
      </c>
      <c r="E19" s="210"/>
      <c r="F19" s="210">
        <v>-7.4649999999999999</v>
      </c>
      <c r="G19" s="210"/>
      <c r="H19" s="210">
        <v>0</v>
      </c>
      <c r="I19" s="210"/>
      <c r="J19" s="210">
        <v>0</v>
      </c>
      <c r="K19" s="210"/>
    </row>
    <row r="20" spans="2:12">
      <c r="B20" s="23" t="s">
        <v>53</v>
      </c>
      <c r="C20" s="210">
        <v>-211.81200000000001</v>
      </c>
      <c r="D20" s="210">
        <v>-86.456000000000003</v>
      </c>
      <c r="E20" s="210"/>
      <c r="F20" s="210">
        <v>-426.286</v>
      </c>
      <c r="G20" s="210"/>
      <c r="H20" s="210">
        <v>-124.051</v>
      </c>
      <c r="I20" s="210"/>
      <c r="J20" s="210">
        <v>-269.65760000000006</v>
      </c>
      <c r="K20" s="210"/>
    </row>
    <row r="21" spans="2:12">
      <c r="B21" s="23" t="s">
        <v>54</v>
      </c>
      <c r="C21" s="210">
        <v>1376.4880000000001</v>
      </c>
      <c r="D21" s="210">
        <v>696.71600000000001</v>
      </c>
      <c r="E21" s="210"/>
      <c r="F21" s="210">
        <v>1509.4069999999999</v>
      </c>
      <c r="G21" s="210"/>
      <c r="H21" s="210">
        <v>1101.1369999999999</v>
      </c>
      <c r="I21" s="210"/>
      <c r="J21" s="210">
        <v>2387.2661940000003</v>
      </c>
      <c r="K21" s="210"/>
    </row>
    <row r="22" spans="2:12">
      <c r="B22" s="25" t="s">
        <v>72</v>
      </c>
      <c r="C22" s="211">
        <v>-10.978999999999999</v>
      </c>
      <c r="D22" s="211">
        <v>7.6859999999999999</v>
      </c>
      <c r="E22" s="211"/>
      <c r="F22" s="211">
        <v>-5.1769999999999996</v>
      </c>
      <c r="G22" s="211"/>
      <c r="H22" s="211">
        <v>8.3190000000000008</v>
      </c>
      <c r="I22" s="211"/>
      <c r="J22" s="211">
        <v>62.557639640640211</v>
      </c>
      <c r="K22" s="211"/>
    </row>
    <row r="23" spans="2:12">
      <c r="B23" s="27"/>
      <c r="C23" s="212"/>
      <c r="D23" s="212"/>
      <c r="E23" s="212"/>
      <c r="F23" s="212"/>
      <c r="G23" s="212"/>
      <c r="H23" s="212"/>
      <c r="I23" s="212"/>
      <c r="J23" s="213"/>
      <c r="K23" s="213"/>
    </row>
    <row r="24" spans="2:12">
      <c r="B24" s="27" t="s">
        <v>73</v>
      </c>
      <c r="C24" s="216">
        <v>7314.8680000000004</v>
      </c>
      <c r="D24" s="216">
        <v>2110.0320000000002</v>
      </c>
      <c r="E24" s="216">
        <v>4827.958929204874</v>
      </c>
      <c r="F24" s="216">
        <v>7273.1019999999999</v>
      </c>
      <c r="G24" s="216">
        <v>1470.7974222890084</v>
      </c>
      <c r="H24" s="216">
        <v>5123.165</v>
      </c>
      <c r="I24" s="216">
        <v>6706.7070000000003</v>
      </c>
      <c r="J24" s="216">
        <v>9048.97602502064</v>
      </c>
      <c r="K24" s="216">
        <v>2748.3529337358505</v>
      </c>
    </row>
    <row r="25" spans="2:12">
      <c r="B25" s="27"/>
      <c r="C25" s="210"/>
      <c r="D25" s="210"/>
      <c r="E25" s="210"/>
      <c r="F25" s="210"/>
      <c r="G25" s="210"/>
      <c r="H25" s="210"/>
      <c r="I25" s="210"/>
      <c r="J25" s="210"/>
      <c r="K25" s="210"/>
    </row>
    <row r="26" spans="2:12">
      <c r="B26" s="23" t="s">
        <v>74</v>
      </c>
      <c r="C26" s="210">
        <v>-3905.16</v>
      </c>
      <c r="D26" s="210">
        <v>160.68600000000001</v>
      </c>
      <c r="E26" s="210">
        <v>-181.197</v>
      </c>
      <c r="F26" s="210">
        <v>302.51900000000001</v>
      </c>
      <c r="G26" s="210">
        <v>805.67876979000005</v>
      </c>
      <c r="H26" s="210">
        <v>1699.7239999999999</v>
      </c>
      <c r="I26" s="210">
        <v>1043.52176979</v>
      </c>
      <c r="J26" s="210">
        <v>399.25209479000063</v>
      </c>
      <c r="K26" s="210">
        <v>-1351.8297519999999</v>
      </c>
    </row>
    <row r="27" spans="2:12">
      <c r="B27" s="23" t="s">
        <v>75</v>
      </c>
      <c r="C27" s="210">
        <v>-2034.0609999999999</v>
      </c>
      <c r="D27" s="210">
        <v>2412.297</v>
      </c>
      <c r="E27" s="210">
        <v>1535.7470000000001</v>
      </c>
      <c r="F27" s="210">
        <v>-833.24800000000005</v>
      </c>
      <c r="G27" s="210">
        <v>671.58967570666664</v>
      </c>
      <c r="H27" s="210">
        <v>1013.236</v>
      </c>
      <c r="I27" s="210">
        <v>64.90167570666668</v>
      </c>
      <c r="J27" s="210">
        <v>-3007.9185552933327</v>
      </c>
      <c r="K27" s="210">
        <v>-3.8062110000014</v>
      </c>
    </row>
    <row r="28" spans="2:12">
      <c r="B28" s="23" t="s">
        <v>76</v>
      </c>
      <c r="C28" s="210">
        <v>-161.602</v>
      </c>
      <c r="D28" s="210">
        <v>605.05100000000004</v>
      </c>
      <c r="E28" s="210">
        <v>1090.4670000000001</v>
      </c>
      <c r="F28" s="210">
        <v>182.2</v>
      </c>
      <c r="G28" s="210">
        <v>225.51507259999997</v>
      </c>
      <c r="H28" s="210">
        <v>663.81799999999998</v>
      </c>
      <c r="I28" s="210">
        <v>1501.3818630300002</v>
      </c>
      <c r="J28" s="210">
        <v>3192.9857155999998</v>
      </c>
      <c r="K28" s="210">
        <v>435.59086299999979</v>
      </c>
    </row>
    <row r="29" spans="2:12">
      <c r="B29" s="23" t="s">
        <v>77</v>
      </c>
      <c r="C29" s="210">
        <v>-135.815</v>
      </c>
      <c r="D29" s="210">
        <v>8.5060000000000002</v>
      </c>
      <c r="E29" s="210">
        <v>41.582000000000001</v>
      </c>
      <c r="F29" s="210">
        <v>238.684</v>
      </c>
      <c r="G29" s="210">
        <v>65.522679069999995</v>
      </c>
      <c r="H29" s="210">
        <v>205.76499999999999</v>
      </c>
      <c r="I29" s="210">
        <v>-209.89232092999998</v>
      </c>
      <c r="J29" s="210">
        <v>62.752937069999952</v>
      </c>
      <c r="K29" s="210">
        <v>-48.045873999999955</v>
      </c>
    </row>
    <row r="30" spans="2:12">
      <c r="B30" s="52"/>
      <c r="C30" s="211"/>
      <c r="D30" s="211"/>
      <c r="E30" s="211"/>
      <c r="F30" s="211"/>
      <c r="G30" s="211"/>
      <c r="H30" s="211"/>
      <c r="I30" s="211"/>
      <c r="J30" s="211"/>
      <c r="K30" s="211"/>
    </row>
    <row r="31" spans="2:12">
      <c r="B31" s="23"/>
      <c r="C31" s="210"/>
      <c r="D31" s="210"/>
      <c r="E31" s="210"/>
      <c r="F31" s="210"/>
      <c r="G31" s="210"/>
      <c r="H31" s="210"/>
      <c r="I31" s="210"/>
      <c r="J31" s="210"/>
      <c r="K31" s="210"/>
    </row>
    <row r="32" spans="2:12" s="51" customFormat="1">
      <c r="B32" s="27" t="s">
        <v>78</v>
      </c>
      <c r="C32" s="216">
        <v>-6236.6379999999999</v>
      </c>
      <c r="D32" s="216">
        <v>3186.54</v>
      </c>
      <c r="E32" s="216">
        <v>2486.5990000000002</v>
      </c>
      <c r="F32" s="216">
        <v>-109.845</v>
      </c>
      <c r="G32" s="216">
        <v>1768.3061971666668</v>
      </c>
      <c r="H32" s="216">
        <v>3582.5430000000001</v>
      </c>
      <c r="I32" s="216">
        <v>2399.913</v>
      </c>
      <c r="J32" s="216">
        <v>647.07219216666738</v>
      </c>
      <c r="K32" s="216">
        <v>-968.09097400000132</v>
      </c>
      <c r="L32" s="6"/>
    </row>
    <row r="33" spans="2:11">
      <c r="B33" s="27"/>
      <c r="C33" s="210"/>
      <c r="D33" s="210"/>
      <c r="E33" s="210"/>
      <c r="F33" s="210"/>
      <c r="G33" s="210"/>
      <c r="H33" s="210"/>
      <c r="I33" s="210"/>
      <c r="J33" s="210"/>
      <c r="K33" s="210"/>
    </row>
    <row r="34" spans="2:11">
      <c r="B34" s="23" t="s">
        <v>79</v>
      </c>
      <c r="C34" s="210">
        <v>-705.64499999999998</v>
      </c>
      <c r="D34" s="210">
        <v>-502.38600000000002</v>
      </c>
      <c r="E34" s="210"/>
      <c r="F34" s="210">
        <v>-966.298</v>
      </c>
      <c r="G34" s="210"/>
      <c r="H34" s="210">
        <v>-609.14200000000005</v>
      </c>
      <c r="I34" s="210"/>
      <c r="J34" s="210">
        <v>-1339.05409599</v>
      </c>
      <c r="K34" s="210"/>
    </row>
    <row r="35" spans="2:11">
      <c r="B35" s="23" t="s">
        <v>18</v>
      </c>
      <c r="C35" s="210">
        <v>0</v>
      </c>
      <c r="D35" s="210">
        <v>0</v>
      </c>
      <c r="E35" s="210"/>
      <c r="F35" s="210">
        <v>-87.105999999999995</v>
      </c>
      <c r="G35" s="210"/>
      <c r="H35" s="210">
        <v>0</v>
      </c>
      <c r="I35" s="210"/>
      <c r="J35" s="210">
        <v>0</v>
      </c>
      <c r="K35" s="210"/>
    </row>
    <row r="36" spans="2:11">
      <c r="B36" s="23" t="s">
        <v>80</v>
      </c>
      <c r="C36" s="210">
        <v>-249.56299999999999</v>
      </c>
      <c r="D36" s="210">
        <v>-157.83799999999999</v>
      </c>
      <c r="E36" s="210"/>
      <c r="F36" s="210">
        <v>-298.55099999999999</v>
      </c>
      <c r="G36" s="210"/>
      <c r="H36" s="210">
        <v>-32.451000000000001</v>
      </c>
      <c r="I36" s="210"/>
      <c r="J36" s="210">
        <v>-42.981455873051729</v>
      </c>
      <c r="K36" s="210"/>
    </row>
    <row r="37" spans="2:11">
      <c r="B37" s="23" t="s">
        <v>81</v>
      </c>
      <c r="C37" s="210">
        <v>-1000.265</v>
      </c>
      <c r="D37" s="210">
        <v>-413.20400000000001</v>
      </c>
      <c r="E37" s="210"/>
      <c r="F37" s="210">
        <v>-883.38300000000004</v>
      </c>
      <c r="G37" s="210"/>
      <c r="H37" s="210">
        <v>-773.49</v>
      </c>
      <c r="I37" s="210"/>
      <c r="J37" s="210">
        <v>-1748.4549816259528</v>
      </c>
      <c r="K37" s="210"/>
    </row>
    <row r="38" spans="2:11">
      <c r="B38" s="23" t="s">
        <v>82</v>
      </c>
      <c r="C38" s="210">
        <v>-79.456999999999994</v>
      </c>
      <c r="D38" s="210">
        <v>-20.175000000000001</v>
      </c>
      <c r="E38" s="210"/>
      <c r="F38" s="210">
        <v>-38.548000000000002</v>
      </c>
      <c r="G38" s="210"/>
      <c r="H38" s="210">
        <v>-12.593999999999999</v>
      </c>
      <c r="I38" s="210"/>
      <c r="J38" s="210">
        <v>-57.459426220000005</v>
      </c>
      <c r="K38" s="210"/>
    </row>
    <row r="39" spans="2:11" ht="24">
      <c r="B39" s="23" t="s">
        <v>83</v>
      </c>
      <c r="C39" s="210">
        <v>-11.3</v>
      </c>
      <c r="D39" s="210">
        <v>-22.969000000000001</v>
      </c>
      <c r="E39" s="210"/>
      <c r="F39" s="210">
        <v>-39.137</v>
      </c>
      <c r="G39" s="210"/>
      <c r="H39" s="210">
        <v>-12.603</v>
      </c>
      <c r="I39" s="210"/>
      <c r="J39" s="210">
        <v>-27.523435669999998</v>
      </c>
      <c r="K39" s="210"/>
    </row>
    <row r="40" spans="2:11" ht="24">
      <c r="B40" s="23" t="s">
        <v>84</v>
      </c>
      <c r="C40" s="210">
        <v>-26.202000000000002</v>
      </c>
      <c r="D40" s="210">
        <v>-57.761000000000003</v>
      </c>
      <c r="E40" s="210"/>
      <c r="F40" s="210">
        <v>-188.87899999999999</v>
      </c>
      <c r="G40" s="210"/>
      <c r="H40" s="210">
        <v>-202.875</v>
      </c>
      <c r="I40" s="210"/>
      <c r="J40" s="210">
        <v>-651.02628500000003</v>
      </c>
      <c r="K40" s="210"/>
    </row>
    <row r="41" spans="2:11">
      <c r="B41" s="52"/>
      <c r="C41" s="211"/>
      <c r="D41" s="211"/>
      <c r="E41" s="211"/>
      <c r="F41" s="211"/>
      <c r="G41" s="211"/>
      <c r="H41" s="211"/>
      <c r="I41" s="211"/>
      <c r="J41" s="211"/>
      <c r="K41" s="211"/>
    </row>
    <row r="42" spans="2:11">
      <c r="B42" s="27"/>
      <c r="C42" s="210"/>
      <c r="D42" s="210"/>
      <c r="E42" s="210"/>
      <c r="F42" s="210"/>
      <c r="G42" s="210"/>
      <c r="H42" s="210"/>
      <c r="I42" s="210"/>
      <c r="J42" s="210"/>
      <c r="K42" s="210"/>
    </row>
    <row r="43" spans="2:11">
      <c r="B43" s="27" t="s">
        <v>85</v>
      </c>
      <c r="C43" s="216">
        <v>-994.20299999999997</v>
      </c>
      <c r="D43" s="216">
        <v>4122.2389999999996</v>
      </c>
      <c r="E43" s="216">
        <v>5538.5208981342994</v>
      </c>
      <c r="F43" s="216">
        <v>4661.3549999999996</v>
      </c>
      <c r="G43" s="216">
        <v>2341.3705449141944</v>
      </c>
      <c r="H43" s="216">
        <v>7062.5529999999999</v>
      </c>
      <c r="I43" s="216">
        <v>6227.6869999999999</v>
      </c>
      <c r="J43" s="216">
        <v>5829.5485368083037</v>
      </c>
      <c r="K43" s="216">
        <v>419.96023320411223</v>
      </c>
    </row>
    <row r="44" spans="2:11">
      <c r="B44" s="52"/>
      <c r="C44" s="211"/>
      <c r="D44" s="211"/>
      <c r="E44" s="211"/>
      <c r="F44" s="211"/>
      <c r="G44" s="211"/>
      <c r="H44" s="211"/>
      <c r="I44" s="211"/>
      <c r="J44" s="211"/>
      <c r="K44" s="211"/>
    </row>
    <row r="45" spans="2:11">
      <c r="B45" s="23"/>
      <c r="C45" s="210"/>
      <c r="D45" s="210"/>
      <c r="E45" s="210"/>
      <c r="F45" s="210"/>
      <c r="G45" s="210"/>
      <c r="H45" s="210"/>
      <c r="I45" s="210"/>
      <c r="J45" s="210"/>
      <c r="K45" s="210"/>
    </row>
    <row r="46" spans="2:11">
      <c r="B46" s="27" t="s">
        <v>86</v>
      </c>
      <c r="C46" s="210"/>
      <c r="D46" s="210"/>
      <c r="E46" s="210"/>
      <c r="F46" s="210"/>
      <c r="G46" s="210"/>
      <c r="H46" s="210"/>
      <c r="I46" s="210"/>
      <c r="J46" s="210"/>
      <c r="K46" s="210"/>
    </row>
    <row r="47" spans="2:11" s="51" customFormat="1">
      <c r="B47" s="23" t="s">
        <v>87</v>
      </c>
      <c r="C47" s="210">
        <v>-562.375</v>
      </c>
      <c r="D47" s="210">
        <v>-172.83099999999999</v>
      </c>
      <c r="E47" s="210"/>
      <c r="F47" s="210">
        <v>-602.03399999999999</v>
      </c>
      <c r="G47" s="210"/>
      <c r="H47" s="210">
        <v>-1051.8019999999999</v>
      </c>
      <c r="I47" s="210"/>
      <c r="J47" s="210">
        <v>-2455.7569615976645</v>
      </c>
      <c r="K47" s="210"/>
    </row>
    <row r="48" spans="2:11">
      <c r="B48" s="23" t="s">
        <v>88</v>
      </c>
      <c r="C48" s="210">
        <v>0</v>
      </c>
      <c r="D48" s="210">
        <v>0</v>
      </c>
      <c r="E48" s="210"/>
      <c r="F48" s="210">
        <v>0</v>
      </c>
      <c r="G48" s="210"/>
      <c r="H48" s="210">
        <v>0</v>
      </c>
      <c r="I48" s="210"/>
      <c r="J48" s="210">
        <v>0</v>
      </c>
      <c r="K48" s="210"/>
    </row>
    <row r="49" spans="2:12">
      <c r="B49" s="23" t="s">
        <v>89</v>
      </c>
      <c r="C49" s="210">
        <v>34.607999999999997</v>
      </c>
      <c r="D49" s="210">
        <v>0</v>
      </c>
      <c r="E49" s="210"/>
      <c r="F49" s="210">
        <v>13.113</v>
      </c>
      <c r="G49" s="210"/>
      <c r="H49" s="210">
        <v>10.7</v>
      </c>
      <c r="I49" s="210"/>
      <c r="J49" s="210">
        <v>8.1141419999999993</v>
      </c>
      <c r="K49" s="210"/>
    </row>
    <row r="50" spans="2:12">
      <c r="B50" s="23" t="s">
        <v>90</v>
      </c>
      <c r="C50" s="210">
        <v>-16.79</v>
      </c>
      <c r="D50" s="210">
        <v>-37.850999999999999</v>
      </c>
      <c r="E50" s="210"/>
      <c r="F50" s="210">
        <v>-47.286000000000001</v>
      </c>
      <c r="G50" s="210"/>
      <c r="H50" s="210">
        <v>-12.3</v>
      </c>
      <c r="I50" s="210"/>
      <c r="J50" s="210">
        <v>-65.067964479999986</v>
      </c>
      <c r="K50" s="210"/>
    </row>
    <row r="51" spans="2:12">
      <c r="B51" s="23" t="s">
        <v>91</v>
      </c>
      <c r="C51" s="210">
        <v>137.61000000000001</v>
      </c>
      <c r="D51" s="210">
        <v>1.496</v>
      </c>
      <c r="E51" s="210"/>
      <c r="F51" s="210">
        <v>90.53</v>
      </c>
      <c r="G51" s="210"/>
      <c r="H51" s="210">
        <v>141.26900000000001</v>
      </c>
      <c r="I51" s="210"/>
      <c r="J51" s="210">
        <v>169.92160232999998</v>
      </c>
      <c r="K51" s="210"/>
    </row>
    <row r="52" spans="2:12">
      <c r="B52" s="23" t="s">
        <v>153</v>
      </c>
      <c r="C52" s="210">
        <v>0</v>
      </c>
      <c r="D52" s="210">
        <v>0</v>
      </c>
      <c r="E52" s="210"/>
      <c r="F52" s="210">
        <v>0</v>
      </c>
      <c r="G52" s="210"/>
      <c r="H52" s="210">
        <v>49.073</v>
      </c>
      <c r="I52" s="210"/>
      <c r="J52" s="210">
        <v>49.074458790000065</v>
      </c>
      <c r="K52" s="210"/>
    </row>
    <row r="53" spans="2:12">
      <c r="B53" s="23" t="s">
        <v>92</v>
      </c>
      <c r="C53" s="210">
        <v>-119.675</v>
      </c>
      <c r="D53" s="210">
        <v>-46.433</v>
      </c>
      <c r="E53" s="210"/>
      <c r="F53" s="210">
        <v>-103.57899999999999</v>
      </c>
      <c r="G53" s="210"/>
      <c r="H53" s="210">
        <v>-421.97899999999998</v>
      </c>
      <c r="I53" s="210"/>
      <c r="J53" s="210">
        <v>-1826.1090425708178</v>
      </c>
      <c r="K53" s="210"/>
    </row>
    <row r="54" spans="2:12">
      <c r="B54" s="23" t="s">
        <v>93</v>
      </c>
      <c r="C54" s="210">
        <v>-892.9</v>
      </c>
      <c r="D54" s="210">
        <v>-274.10000000000002</v>
      </c>
      <c r="E54" s="210"/>
      <c r="F54" s="210">
        <v>-590.29999999999995</v>
      </c>
      <c r="G54" s="210"/>
      <c r="H54" s="210">
        <v>-434.2</v>
      </c>
      <c r="I54" s="210"/>
      <c r="J54" s="210">
        <v>-434.3</v>
      </c>
      <c r="K54" s="210"/>
    </row>
    <row r="55" spans="2:12">
      <c r="B55" s="23" t="s">
        <v>94</v>
      </c>
      <c r="C55" s="210">
        <v>135.47</v>
      </c>
      <c r="D55" s="210">
        <v>50</v>
      </c>
      <c r="E55" s="210"/>
      <c r="F55" s="210">
        <v>50</v>
      </c>
      <c r="G55" s="210"/>
      <c r="H55" s="210">
        <v>0</v>
      </c>
      <c r="I55" s="210"/>
      <c r="J55" s="210">
        <v>0</v>
      </c>
      <c r="K55" s="210"/>
    </row>
    <row r="56" spans="2:12">
      <c r="B56" s="23" t="s">
        <v>95</v>
      </c>
      <c r="C56" s="210">
        <v>-262.85000000000002</v>
      </c>
      <c r="D56" s="210">
        <v>-386.52300000000002</v>
      </c>
      <c r="E56" s="210"/>
      <c r="F56" s="210">
        <v>-739.16800000000001</v>
      </c>
      <c r="G56" s="210"/>
      <c r="H56" s="210">
        <v>0</v>
      </c>
      <c r="I56" s="210"/>
      <c r="J56" s="210">
        <v>0</v>
      </c>
      <c r="K56" s="210"/>
    </row>
    <row r="57" spans="2:12">
      <c r="B57" s="23" t="s">
        <v>96</v>
      </c>
      <c r="C57" s="210">
        <v>229.072</v>
      </c>
      <c r="D57" s="210">
        <v>0</v>
      </c>
      <c r="E57" s="210"/>
      <c r="F57" s="210">
        <v>508.51900000000001</v>
      </c>
      <c r="G57" s="210"/>
      <c r="H57" s="210">
        <v>343.71600000000001</v>
      </c>
      <c r="I57" s="210"/>
      <c r="J57" s="210">
        <v>343.71636000000001</v>
      </c>
      <c r="K57" s="210"/>
    </row>
    <row r="58" spans="2:12">
      <c r="B58" s="23" t="s">
        <v>97</v>
      </c>
      <c r="C58" s="210">
        <v>77.385999999999996</v>
      </c>
      <c r="D58" s="210">
        <v>10.348000000000001</v>
      </c>
      <c r="E58" s="210"/>
      <c r="F58" s="210">
        <v>27.689</v>
      </c>
      <c r="G58" s="210"/>
      <c r="H58" s="210">
        <v>42.081000000000003</v>
      </c>
      <c r="I58" s="210"/>
      <c r="J58" s="210">
        <v>187.08496400000001</v>
      </c>
      <c r="K58" s="210"/>
    </row>
    <row r="59" spans="2:12">
      <c r="B59" s="23" t="s">
        <v>98</v>
      </c>
      <c r="C59" s="210">
        <v>0</v>
      </c>
      <c r="D59" s="210">
        <v>0</v>
      </c>
      <c r="E59" s="210"/>
      <c r="F59" s="210">
        <v>2.61</v>
      </c>
      <c r="G59" s="210"/>
      <c r="H59" s="210">
        <v>0</v>
      </c>
      <c r="I59" s="210"/>
      <c r="J59" s="210">
        <v>0</v>
      </c>
      <c r="K59" s="210"/>
    </row>
    <row r="60" spans="2:12">
      <c r="B60" s="52"/>
      <c r="C60" s="211"/>
      <c r="D60" s="211"/>
      <c r="E60" s="211"/>
      <c r="F60" s="211"/>
      <c r="G60" s="211"/>
      <c r="H60" s="211"/>
      <c r="I60" s="211"/>
      <c r="J60" s="211"/>
      <c r="K60" s="211"/>
    </row>
    <row r="61" spans="2:12">
      <c r="B61" s="27"/>
      <c r="C61" s="210"/>
      <c r="D61" s="210"/>
      <c r="E61" s="210"/>
      <c r="F61" s="210"/>
      <c r="G61" s="210"/>
      <c r="H61" s="210"/>
      <c r="I61" s="210"/>
      <c r="J61" s="210"/>
      <c r="K61" s="210"/>
    </row>
    <row r="62" spans="2:12">
      <c r="B62" s="27" t="s">
        <v>99</v>
      </c>
      <c r="C62" s="216">
        <v>-1240.444</v>
      </c>
      <c r="D62" s="216">
        <v>-855.89400000000001</v>
      </c>
      <c r="E62" s="216">
        <v>-950.47579352011849</v>
      </c>
      <c r="F62" s="216">
        <v>-1389.9059999999999</v>
      </c>
      <c r="G62" s="216">
        <v>-151.86592999666655</v>
      </c>
      <c r="H62" s="216">
        <v>-1333.442</v>
      </c>
      <c r="I62" s="216">
        <v>-2277.5709999999999</v>
      </c>
      <c r="J62" s="216">
        <v>-4023.3224415284808</v>
      </c>
      <c r="K62" s="216">
        <v>-1452.2533374736665</v>
      </c>
      <c r="L62" s="49"/>
    </row>
    <row r="63" spans="2:12">
      <c r="B63" s="52"/>
      <c r="C63" s="211"/>
      <c r="D63" s="211"/>
      <c r="E63" s="211"/>
      <c r="F63" s="211"/>
      <c r="G63" s="211"/>
      <c r="H63" s="211"/>
      <c r="I63" s="211"/>
      <c r="J63" s="211"/>
      <c r="K63" s="211"/>
    </row>
    <row r="64" spans="2:12">
      <c r="B64" s="23"/>
      <c r="C64" s="210"/>
      <c r="D64" s="210"/>
      <c r="E64" s="210"/>
      <c r="F64" s="210"/>
      <c r="G64" s="210"/>
      <c r="H64" s="210"/>
      <c r="I64" s="210"/>
      <c r="J64" s="210"/>
      <c r="K64" s="210"/>
    </row>
    <row r="65" spans="2:11">
      <c r="B65" s="27" t="s">
        <v>100</v>
      </c>
      <c r="C65" s="210"/>
      <c r="D65" s="210"/>
      <c r="E65" s="210"/>
      <c r="F65" s="210"/>
      <c r="G65" s="210"/>
      <c r="H65" s="210"/>
      <c r="I65" s="210"/>
      <c r="J65" s="210"/>
      <c r="K65" s="210"/>
    </row>
    <row r="66" spans="2:11">
      <c r="B66" s="23" t="s">
        <v>101</v>
      </c>
      <c r="C66" s="210">
        <v>6360.393</v>
      </c>
      <c r="D66" s="210">
        <v>1967.6590000000001</v>
      </c>
      <c r="E66" s="210"/>
      <c r="F66" s="210">
        <v>9820.2099999999991</v>
      </c>
      <c r="G66" s="210"/>
      <c r="H66" s="210">
        <v>2284.337</v>
      </c>
      <c r="I66" s="210"/>
      <c r="J66" s="210">
        <v>7633.7483483899987</v>
      </c>
      <c r="K66" s="210"/>
    </row>
    <row r="67" spans="2:11">
      <c r="B67" s="23" t="s">
        <v>102</v>
      </c>
      <c r="C67" s="210">
        <v>-4607.4970000000003</v>
      </c>
      <c r="D67" s="210">
        <v>-3607.5239999999999</v>
      </c>
      <c r="E67" s="210"/>
      <c r="F67" s="210">
        <v>-10507.963</v>
      </c>
      <c r="G67" s="210"/>
      <c r="H67" s="210">
        <v>-4467.6469999999999</v>
      </c>
      <c r="I67" s="210"/>
      <c r="J67" s="210">
        <v>-6491.2733433263866</v>
      </c>
      <c r="K67" s="210"/>
    </row>
    <row r="68" spans="2:11">
      <c r="B68" s="23" t="s">
        <v>103</v>
      </c>
      <c r="C68" s="210">
        <v>2132.433</v>
      </c>
      <c r="D68" s="210">
        <v>639.03</v>
      </c>
      <c r="E68" s="210"/>
      <c r="F68" s="210">
        <v>1547.13</v>
      </c>
      <c r="G68" s="210"/>
      <c r="H68" s="210">
        <v>924.55600000000004</v>
      </c>
      <c r="I68" s="210"/>
      <c r="J68" s="210">
        <v>2518.6313850400002</v>
      </c>
      <c r="K68" s="210"/>
    </row>
    <row r="69" spans="2:11" s="49" customFormat="1">
      <c r="B69" s="23" t="s">
        <v>104</v>
      </c>
      <c r="C69" s="210">
        <v>-1114.5999999999999</v>
      </c>
      <c r="D69" s="210">
        <v>-1620.748</v>
      </c>
      <c r="E69" s="210"/>
      <c r="F69" s="210">
        <v>-2472.0830000000001</v>
      </c>
      <c r="G69" s="210"/>
      <c r="H69" s="210">
        <v>-1382.2560000000001</v>
      </c>
      <c r="I69" s="210"/>
      <c r="J69" s="210">
        <v>-1644.9760683000002</v>
      </c>
      <c r="K69" s="210"/>
    </row>
    <row r="70" spans="2:11" s="49" customFormat="1">
      <c r="B70" s="209" t="s">
        <v>105</v>
      </c>
      <c r="C70" s="210">
        <v>1224.191</v>
      </c>
      <c r="D70" s="210">
        <v>1974.3510000000001</v>
      </c>
      <c r="E70" s="210"/>
      <c r="F70" s="210">
        <v>1264.5889999999999</v>
      </c>
      <c r="G70" s="210"/>
      <c r="H70" s="210">
        <v>1059.8510000000001</v>
      </c>
      <c r="I70" s="210"/>
      <c r="J70" s="210">
        <v>2388.5488783200008</v>
      </c>
      <c r="K70" s="210"/>
    </row>
    <row r="71" spans="2:11">
      <c r="B71" s="209" t="s">
        <v>106</v>
      </c>
      <c r="C71" s="210">
        <v>-553.05999999999995</v>
      </c>
      <c r="D71" s="210">
        <v>-2406.8719999999998</v>
      </c>
      <c r="E71" s="210"/>
      <c r="F71" s="210">
        <v>-1751.914</v>
      </c>
      <c r="G71" s="210"/>
      <c r="H71" s="210">
        <v>-1199.6400000000001</v>
      </c>
      <c r="I71" s="210"/>
      <c r="J71" s="210">
        <v>-2231.8182157100005</v>
      </c>
      <c r="K71" s="210"/>
    </row>
    <row r="72" spans="2:11">
      <c r="B72" s="23" t="s">
        <v>107</v>
      </c>
      <c r="C72" s="210">
        <v>-119.301</v>
      </c>
      <c r="D72" s="210">
        <v>-118.67400000000001</v>
      </c>
      <c r="E72" s="210"/>
      <c r="F72" s="210">
        <v>-154.84200000000001</v>
      </c>
      <c r="G72" s="210"/>
      <c r="H72" s="210">
        <v>-33.472000000000001</v>
      </c>
      <c r="I72" s="210"/>
      <c r="J72" s="210">
        <v>-58.041111218614915</v>
      </c>
      <c r="K72" s="210"/>
    </row>
    <row r="73" spans="2:11">
      <c r="B73" s="23" t="s">
        <v>108</v>
      </c>
      <c r="C73" s="210">
        <v>-1288.4480000000001</v>
      </c>
      <c r="D73" s="210">
        <v>-767.98199999999997</v>
      </c>
      <c r="E73" s="210"/>
      <c r="F73" s="210">
        <v>-1631.4949999999999</v>
      </c>
      <c r="G73" s="210"/>
      <c r="H73" s="210">
        <v>-783.48</v>
      </c>
      <c r="I73" s="210"/>
      <c r="J73" s="210">
        <v>-1504.808</v>
      </c>
      <c r="K73" s="210"/>
    </row>
    <row r="74" spans="2:11">
      <c r="B74" s="23" t="s">
        <v>200</v>
      </c>
      <c r="C74" s="210">
        <v>0</v>
      </c>
      <c r="D74" s="210">
        <v>0</v>
      </c>
      <c r="E74" s="210"/>
      <c r="F74" s="210">
        <v>0</v>
      </c>
      <c r="G74" s="210"/>
      <c r="H74" s="210">
        <v>0</v>
      </c>
      <c r="I74" s="210"/>
      <c r="J74" s="210">
        <v>3450.0003999999999</v>
      </c>
      <c r="K74" s="210"/>
    </row>
    <row r="75" spans="2:11">
      <c r="B75" s="23" t="s">
        <v>201</v>
      </c>
      <c r="C75" s="210">
        <v>0</v>
      </c>
      <c r="D75" s="210">
        <v>0</v>
      </c>
      <c r="E75" s="210"/>
      <c r="F75" s="210">
        <v>0</v>
      </c>
      <c r="G75" s="210"/>
      <c r="H75" s="210">
        <v>0</v>
      </c>
      <c r="I75" s="210"/>
      <c r="J75" s="210">
        <v>-464.09570766999997</v>
      </c>
      <c r="K75" s="210"/>
    </row>
    <row r="76" spans="2:11" ht="13.5" customHeight="1">
      <c r="B76" s="23" t="s">
        <v>202</v>
      </c>
      <c r="C76" s="217">
        <v>0</v>
      </c>
      <c r="D76" s="217">
        <v>0</v>
      </c>
      <c r="E76" s="217"/>
      <c r="F76" s="217">
        <v>0</v>
      </c>
      <c r="G76" s="217"/>
      <c r="H76" s="217">
        <v>0</v>
      </c>
      <c r="I76" s="217"/>
      <c r="J76" s="217">
        <v>-424.66738600000002</v>
      </c>
      <c r="K76" s="217"/>
    </row>
    <row r="77" spans="2:11" ht="13.5" customHeight="1">
      <c r="B77" s="52"/>
      <c r="C77" s="211"/>
      <c r="D77" s="211"/>
      <c r="E77" s="211"/>
      <c r="F77" s="211"/>
      <c r="G77" s="211"/>
      <c r="H77" s="211"/>
      <c r="I77" s="211"/>
      <c r="J77" s="211"/>
      <c r="K77" s="211"/>
    </row>
    <row r="78" spans="2:11">
      <c r="B78" s="27"/>
      <c r="C78" s="210"/>
      <c r="D78" s="210"/>
      <c r="E78" s="210"/>
      <c r="F78" s="210"/>
      <c r="G78" s="210"/>
      <c r="H78" s="210"/>
      <c r="I78" s="210"/>
      <c r="J78" s="210"/>
      <c r="K78" s="210"/>
    </row>
    <row r="79" spans="2:11">
      <c r="B79" s="27" t="s">
        <v>154</v>
      </c>
      <c r="C79" s="216">
        <v>2034.1110000000001</v>
      </c>
      <c r="D79" s="216">
        <v>-3940.76</v>
      </c>
      <c r="E79" s="216">
        <v>-4709.0449344735407</v>
      </c>
      <c r="F79" s="216">
        <v>-3886.3679999999999</v>
      </c>
      <c r="G79" s="216">
        <v>-1583.9327537621923</v>
      </c>
      <c r="H79" s="216">
        <v>-3597.7510000000002</v>
      </c>
      <c r="I79" s="216">
        <v>-1886.8610000000001</v>
      </c>
      <c r="J79" s="216">
        <v>3171.2491795249971</v>
      </c>
      <c r="K79" s="216">
        <v>-1690.2716671927037</v>
      </c>
    </row>
    <row r="80" spans="2:11">
      <c r="B80" s="52"/>
      <c r="C80" s="211"/>
      <c r="D80" s="211"/>
      <c r="E80" s="211"/>
      <c r="F80" s="211"/>
      <c r="G80" s="211"/>
      <c r="H80" s="211"/>
      <c r="I80" s="211"/>
      <c r="J80" s="211"/>
      <c r="K80" s="211"/>
    </row>
    <row r="81" spans="2:11">
      <c r="B81" s="27"/>
      <c r="C81" s="210"/>
      <c r="D81" s="210"/>
      <c r="E81" s="210"/>
      <c r="F81" s="210"/>
      <c r="G81" s="210"/>
      <c r="H81" s="210"/>
      <c r="I81" s="210"/>
      <c r="J81" s="210"/>
      <c r="K81" s="210"/>
    </row>
    <row r="82" spans="2:11" ht="24">
      <c r="B82" s="27" t="s">
        <v>109</v>
      </c>
      <c r="C82" s="216">
        <v>-58.921999999999997</v>
      </c>
      <c r="D82" s="216">
        <v>98.965000000000003</v>
      </c>
      <c r="E82" s="216">
        <v>144.86793970000005</v>
      </c>
      <c r="F82" s="216">
        <v>101.941</v>
      </c>
      <c r="G82" s="216">
        <v>26.468027520000003</v>
      </c>
      <c r="H82" s="216">
        <v>-46.548999999999999</v>
      </c>
      <c r="I82" s="216">
        <v>3.6909999999999998</v>
      </c>
      <c r="J82" s="216">
        <v>0.52247261999997496</v>
      </c>
      <c r="K82" s="216">
        <v>-111.63407826000001</v>
      </c>
    </row>
    <row r="83" spans="2:11">
      <c r="B83" s="52"/>
      <c r="C83" s="211"/>
      <c r="D83" s="211"/>
      <c r="E83" s="211"/>
      <c r="F83" s="211"/>
      <c r="G83" s="211"/>
      <c r="H83" s="211"/>
      <c r="I83" s="211"/>
      <c r="J83" s="211"/>
      <c r="K83" s="211"/>
    </row>
    <row r="84" spans="2:11">
      <c r="B84" s="27"/>
      <c r="C84" s="210"/>
      <c r="D84" s="210"/>
      <c r="E84" s="210"/>
      <c r="F84" s="210"/>
      <c r="G84" s="210"/>
      <c r="H84" s="210"/>
      <c r="I84" s="210"/>
      <c r="J84" s="210"/>
      <c r="K84" s="210"/>
    </row>
    <row r="85" spans="2:11">
      <c r="B85" s="27" t="s">
        <v>155</v>
      </c>
      <c r="C85" s="216">
        <v>-259.45800000000003</v>
      </c>
      <c r="D85" s="216">
        <v>-575.45000000000005</v>
      </c>
      <c r="E85" s="216">
        <v>23.868109840640798</v>
      </c>
      <c r="F85" s="216">
        <v>-512.97799999999995</v>
      </c>
      <c r="G85" s="216">
        <v>632.03988867533553</v>
      </c>
      <c r="H85" s="216">
        <v>2084.8110000000001</v>
      </c>
      <c r="I85" s="216">
        <v>2066.9470000000001</v>
      </c>
      <c r="J85" s="216">
        <v>4977.9977474248208</v>
      </c>
      <c r="K85" s="216">
        <v>-2834.1988497222578</v>
      </c>
    </row>
    <row r="86" spans="2:11">
      <c r="B86" s="52"/>
      <c r="C86" s="211"/>
      <c r="D86" s="211"/>
      <c r="E86" s="211"/>
      <c r="F86" s="211"/>
      <c r="G86" s="211"/>
      <c r="H86" s="211"/>
      <c r="I86" s="211"/>
      <c r="J86" s="211"/>
      <c r="K86" s="211"/>
    </row>
    <row r="87" spans="2:11">
      <c r="B87" s="27"/>
      <c r="C87" s="210"/>
      <c r="D87" s="210"/>
      <c r="E87" s="210"/>
      <c r="F87" s="210"/>
      <c r="G87" s="210"/>
      <c r="H87" s="210"/>
      <c r="I87" s="210"/>
      <c r="J87" s="210"/>
      <c r="K87" s="210"/>
    </row>
    <row r="88" spans="2:11">
      <c r="B88" s="27" t="s">
        <v>156</v>
      </c>
      <c r="C88" s="216">
        <v>1372.7190000000001</v>
      </c>
      <c r="D88" s="216">
        <v>1113.261</v>
      </c>
      <c r="E88" s="216">
        <v>1113.261</v>
      </c>
      <c r="F88" s="216">
        <v>1113.261</v>
      </c>
      <c r="G88" s="216">
        <v>600.28300000000002</v>
      </c>
      <c r="H88" s="216">
        <v>600.28300000000002</v>
      </c>
      <c r="I88" s="216">
        <v>600.28300000000002</v>
      </c>
      <c r="J88" s="216">
        <v>600.28300000000002</v>
      </c>
      <c r="K88" s="216">
        <v>5578.2804489999999</v>
      </c>
    </row>
    <row r="89" spans="2:11">
      <c r="B89" s="52"/>
      <c r="C89" s="211"/>
      <c r="D89" s="211"/>
      <c r="E89" s="211"/>
      <c r="F89" s="211"/>
      <c r="G89" s="211"/>
      <c r="H89" s="211"/>
      <c r="I89" s="211"/>
      <c r="J89" s="211"/>
      <c r="K89" s="211"/>
    </row>
    <row r="90" spans="2:11">
      <c r="B90" s="27"/>
      <c r="C90" s="210"/>
      <c r="D90" s="210"/>
      <c r="E90" s="210"/>
      <c r="F90" s="210"/>
      <c r="G90" s="210"/>
      <c r="H90" s="210"/>
      <c r="I90" s="210"/>
      <c r="J90" s="210"/>
      <c r="K90" s="210"/>
    </row>
    <row r="91" spans="2:11">
      <c r="B91" s="27" t="s">
        <v>157</v>
      </c>
      <c r="C91" s="216">
        <v>1113.261</v>
      </c>
      <c r="D91" s="216">
        <v>537.81100000000004</v>
      </c>
      <c r="E91" s="216">
        <v>1137.1289999999999</v>
      </c>
      <c r="F91" s="216">
        <v>600.28300000000002</v>
      </c>
      <c r="G91" s="216">
        <v>1232.3230000000001</v>
      </c>
      <c r="H91" s="216">
        <v>2685.0940000000001</v>
      </c>
      <c r="I91" s="216">
        <v>2667.23</v>
      </c>
      <c r="J91" s="216">
        <v>5578.2804489999999</v>
      </c>
      <c r="K91" s="216">
        <v>2744.0818330000002</v>
      </c>
    </row>
    <row r="92" spans="2:11" ht="15" thickBot="1">
      <c r="B92" s="53"/>
      <c r="C92" s="214"/>
      <c r="D92" s="214"/>
      <c r="E92" s="214"/>
      <c r="F92" s="214"/>
      <c r="G92" s="214"/>
      <c r="H92" s="214"/>
      <c r="I92" s="214"/>
      <c r="J92" s="215"/>
      <c r="K92" s="215"/>
    </row>
    <row r="93" spans="2:11">
      <c r="C93" s="210"/>
      <c r="D93" s="210"/>
      <c r="E93" s="210"/>
      <c r="F93" s="210"/>
      <c r="G93" s="210"/>
      <c r="H93" s="210"/>
      <c r="I93" s="210"/>
      <c r="J93" s="210"/>
      <c r="K93" s="210"/>
    </row>
    <row r="94" spans="2:11">
      <c r="C94" s="210"/>
      <c r="D94" s="210"/>
      <c r="E94" s="210"/>
      <c r="F94" s="210"/>
      <c r="G94" s="210"/>
      <c r="H94" s="210"/>
      <c r="I94" s="210"/>
      <c r="J94" s="210"/>
      <c r="K94" s="210"/>
    </row>
    <row r="95" spans="2:11">
      <c r="B95" s="27" t="s">
        <v>165</v>
      </c>
      <c r="C95" s="216">
        <v>-1676.2529999999999</v>
      </c>
      <c r="D95" s="216">
        <v>3902.9749999999999</v>
      </c>
      <c r="E95" s="216">
        <v>5175.9023691241819</v>
      </c>
      <c r="F95" s="216">
        <v>3955.7420000000002</v>
      </c>
      <c r="G95" s="216">
        <v>2127.3760697075277</v>
      </c>
      <c r="H95" s="216">
        <v>5588.7719999999999</v>
      </c>
      <c r="I95" s="216">
        <v>3802.0219999999999</v>
      </c>
      <c r="J95" s="216">
        <v>1547.6825326398211</v>
      </c>
      <c r="K95" s="216">
        <v>-314.98993162955441</v>
      </c>
    </row>
    <row r="96" spans="2:11">
      <c r="C96" s="210"/>
      <c r="D96" s="210"/>
      <c r="E96" s="210"/>
      <c r="F96" s="210"/>
      <c r="G96" s="210"/>
      <c r="H96" s="210"/>
      <c r="I96" s="210"/>
      <c r="J96" s="210"/>
      <c r="K96" s="210"/>
    </row>
    <row r="97" spans="2:11">
      <c r="B97" s="6" t="s">
        <v>166</v>
      </c>
      <c r="C97" s="210"/>
      <c r="D97" s="210"/>
      <c r="E97" s="210"/>
      <c r="F97" s="210"/>
      <c r="G97" s="210"/>
      <c r="H97" s="210"/>
      <c r="I97" s="210"/>
      <c r="J97" s="210"/>
      <c r="K97" s="210"/>
    </row>
    <row r="98" spans="2:11">
      <c r="C98" s="210"/>
      <c r="D98" s="210"/>
      <c r="E98" s="210"/>
      <c r="F98" s="210"/>
      <c r="G98" s="210"/>
      <c r="H98" s="210"/>
      <c r="I98" s="210"/>
    </row>
    <row r="99" spans="2:11">
      <c r="C99" s="210"/>
      <c r="D99" s="210"/>
      <c r="E99" s="210"/>
      <c r="F99" s="210"/>
      <c r="G99" s="210"/>
      <c r="H99" s="210"/>
      <c r="I99" s="210"/>
      <c r="J99" s="210"/>
      <c r="K99" s="210"/>
    </row>
    <row r="100" spans="2:11">
      <c r="C100" s="210"/>
      <c r="D100" s="210"/>
      <c r="E100" s="210"/>
      <c r="F100" s="210"/>
      <c r="G100" s="210"/>
      <c r="H100" s="210"/>
      <c r="I100" s="210"/>
      <c r="J100" s="210"/>
      <c r="K100" s="210"/>
    </row>
    <row r="101" spans="2:11">
      <c r="C101" s="210"/>
      <c r="D101" s="210"/>
      <c r="E101" s="210"/>
      <c r="F101" s="210"/>
      <c r="G101" s="210"/>
      <c r="H101" s="210"/>
      <c r="I101" s="210"/>
      <c r="J101" s="210"/>
      <c r="K101" s="210"/>
    </row>
    <row r="102" spans="2:11">
      <c r="C102" s="210"/>
      <c r="D102" s="210"/>
      <c r="E102" s="210"/>
      <c r="F102" s="210"/>
      <c r="G102" s="210"/>
      <c r="H102" s="210"/>
      <c r="I102" s="210"/>
      <c r="J102" s="210"/>
      <c r="K102" s="210"/>
    </row>
  </sheetData>
  <hyperlinks>
    <hyperlink ref="B4" location="Содержание!A1" display="&gt;&gt;  Содержание" xr:uid="{2D77BC32-770F-4B50-9F37-CA88D26066CC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1">
    <tabColor theme="3" tint="0.79998168889431442"/>
  </sheetPr>
  <dimension ref="B2:H19"/>
  <sheetViews>
    <sheetView showGridLines="0" zoomScale="115" zoomScaleNormal="115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E18" sqref="E18"/>
    </sheetView>
  </sheetViews>
  <sheetFormatPr baseColWidth="10" defaultColWidth="9" defaultRowHeight="14" outlineLevelRow="1"/>
  <cols>
    <col min="1" max="1" width="5.5" style="6" customWidth="1"/>
    <col min="2" max="2" width="54" style="6" customWidth="1"/>
    <col min="3" max="7" width="14.83203125" style="6" customWidth="1"/>
    <col min="8" max="8" width="11" style="6" customWidth="1"/>
    <col min="9" max="16384" width="9" style="6"/>
  </cols>
  <sheetData>
    <row r="2" spans="2:8" ht="19">
      <c r="B2" s="11" t="s">
        <v>111</v>
      </c>
    </row>
    <row r="3" spans="2:8" ht="16">
      <c r="B3" s="12"/>
      <c r="D3"/>
    </row>
    <row r="4" spans="2:8" ht="16">
      <c r="B4" s="147" t="s">
        <v>138</v>
      </c>
    </row>
    <row r="5" spans="2:8">
      <c r="B5" s="158"/>
      <c r="C5" s="54"/>
      <c r="D5" s="54"/>
    </row>
    <row r="6" spans="2:8">
      <c r="B6" s="157" t="s">
        <v>194</v>
      </c>
      <c r="C6" s="59" t="s">
        <v>42</v>
      </c>
      <c r="D6" s="59" t="s">
        <v>43</v>
      </c>
      <c r="E6" s="59" t="s">
        <v>146</v>
      </c>
      <c r="F6" s="59" t="s">
        <v>169</v>
      </c>
      <c r="G6" s="59" t="s">
        <v>184</v>
      </c>
      <c r="H6" s="59" t="s">
        <v>203</v>
      </c>
    </row>
    <row r="7" spans="2:8" ht="15" outlineLevel="1">
      <c r="B7" s="55" t="s">
        <v>142</v>
      </c>
      <c r="C7" s="55">
        <v>4433.585</v>
      </c>
      <c r="D7" s="55">
        <v>3970.7449999999999</v>
      </c>
      <c r="E7" s="6">
        <v>8278.8719999999994</v>
      </c>
      <c r="F7" s="6">
        <v>9198.1489999999994</v>
      </c>
      <c r="G7" s="6">
        <f>BS!E56</f>
        <v>10534.580281999999</v>
      </c>
      <c r="H7" s="6">
        <v>8832.3020250000009</v>
      </c>
    </row>
    <row r="8" spans="2:8" ht="15" outlineLevel="1">
      <c r="B8" s="55" t="s">
        <v>30</v>
      </c>
      <c r="C8" s="55">
        <v>3998.585</v>
      </c>
      <c r="D8" s="55">
        <v>3488.1120000000001</v>
      </c>
      <c r="E8" s="6">
        <v>100.003</v>
      </c>
      <c r="F8" s="6">
        <v>85.572999999999993</v>
      </c>
      <c r="G8" s="6">
        <f>BS!E57</f>
        <v>70.910492000000005</v>
      </c>
      <c r="H8" s="6">
        <v>84.153802999999996</v>
      </c>
    </row>
    <row r="9" spans="2:8" ht="15" outlineLevel="1">
      <c r="B9" s="55" t="s">
        <v>141</v>
      </c>
      <c r="C9" s="55">
        <v>6935.9629999999997</v>
      </c>
      <c r="D9" s="55">
        <v>5287.3450000000003</v>
      </c>
      <c r="E9" s="6">
        <v>2262.482</v>
      </c>
      <c r="F9" s="6">
        <v>3424.027</v>
      </c>
      <c r="G9" s="6">
        <f>BS!E67</f>
        <v>4994.2002439999997</v>
      </c>
      <c r="H9" s="6">
        <v>5204.8196169999992</v>
      </c>
    </row>
    <row r="10" spans="2:8" ht="15" outlineLevel="1">
      <c r="B10" s="60" t="s">
        <v>35</v>
      </c>
      <c r="C10" s="60">
        <v>247.827</v>
      </c>
      <c r="D10" s="60">
        <v>204.65100000000001</v>
      </c>
      <c r="E10" s="6">
        <v>54.228000000000002</v>
      </c>
      <c r="F10" s="6">
        <v>55.505000000000003</v>
      </c>
      <c r="G10" s="6">
        <f>BS!E68</f>
        <v>57.362084000000003</v>
      </c>
      <c r="H10" s="6">
        <v>53.173739999999995</v>
      </c>
    </row>
    <row r="11" spans="2:8" s="51" customFormat="1" ht="15">
      <c r="B11" s="61" t="s">
        <v>112</v>
      </c>
      <c r="C11" s="62">
        <v>15615.96</v>
      </c>
      <c r="D11" s="62">
        <v>12950.852999999999</v>
      </c>
      <c r="E11" s="62">
        <v>10695.584999999999</v>
      </c>
      <c r="F11" s="62">
        <v>12763.254000000001</v>
      </c>
      <c r="G11" s="62">
        <f>SUM(G7:G10)</f>
        <v>15657.053102</v>
      </c>
      <c r="H11" s="62">
        <v>14174.449184999999</v>
      </c>
    </row>
    <row r="12" spans="2:8" ht="15" outlineLevel="1">
      <c r="B12" s="55" t="s">
        <v>17</v>
      </c>
      <c r="C12" s="55">
        <v>1113.261</v>
      </c>
      <c r="D12" s="55">
        <v>600.28300000000002</v>
      </c>
      <c r="E12" s="6">
        <v>2685.0940000000001</v>
      </c>
      <c r="F12" s="6">
        <f>F11-F14</f>
        <v>2667.2300000000014</v>
      </c>
      <c r="G12" s="6">
        <v>5578.2804489999999</v>
      </c>
      <c r="H12" s="6">
        <v>2744.0818330000002</v>
      </c>
    </row>
    <row r="13" spans="2:8" ht="15" outlineLevel="1">
      <c r="B13" s="60" t="s">
        <v>16</v>
      </c>
      <c r="C13" s="60">
        <v>0</v>
      </c>
      <c r="D13" s="60">
        <v>349.78399999999999</v>
      </c>
      <c r="E13" s="60">
        <v>0</v>
      </c>
      <c r="F13" s="60">
        <v>0</v>
      </c>
      <c r="G13" s="60">
        <v>0</v>
      </c>
      <c r="H13" s="60">
        <v>711.29105000000004</v>
      </c>
    </row>
    <row r="14" spans="2:8" s="51" customFormat="1" ht="15">
      <c r="B14" s="63" t="s">
        <v>113</v>
      </c>
      <c r="C14" s="64">
        <v>14502.699000000001</v>
      </c>
      <c r="D14" s="64">
        <v>12000.786</v>
      </c>
      <c r="E14" s="64">
        <v>8010.491</v>
      </c>
      <c r="F14" s="64">
        <v>10096.023999999999</v>
      </c>
      <c r="G14" s="64">
        <f>G11-G12-G13</f>
        <v>10078.772653</v>
      </c>
      <c r="H14" s="64">
        <v>10719.076301999999</v>
      </c>
    </row>
    <row r="15" spans="2:8" s="56" customFormat="1">
      <c r="B15" s="65" t="s">
        <v>188</v>
      </c>
      <c r="C15" s="66">
        <f>C14/PL!C33</f>
        <v>2.5485530251669339</v>
      </c>
      <c r="D15" s="66">
        <f>D14/PL!D33</f>
        <v>1.694899393124526</v>
      </c>
      <c r="E15" s="66"/>
      <c r="F15" s="66"/>
      <c r="G15" s="66">
        <f>G14/PL!K33</f>
        <v>1.1114800268349379</v>
      </c>
      <c r="H15" s="66">
        <v>1.0712309756920328</v>
      </c>
    </row>
    <row r="16" spans="2:8">
      <c r="B16" s="57"/>
      <c r="C16" s="58"/>
      <c r="D16" s="58"/>
    </row>
    <row r="18" spans="2:2">
      <c r="B18" s="187"/>
    </row>
    <row r="19" spans="2:2">
      <c r="B19" s="49"/>
    </row>
  </sheetData>
  <phoneticPr fontId="67" type="noConversion"/>
  <hyperlinks>
    <hyperlink ref="B4" location="Содержание!A1" display="&gt;&gt;  Содержание" xr:uid="{E28B6290-1987-4404-9240-A0137FB7A45B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29">
    <tabColor theme="3" tint="0.79998168889431442"/>
  </sheetPr>
  <dimension ref="B2:J62"/>
  <sheetViews>
    <sheetView showGridLines="0" zoomScale="115" zoomScaleNormal="115" workbookViewId="0">
      <selection activeCell="E13" sqref="E13"/>
    </sheetView>
  </sheetViews>
  <sheetFormatPr baseColWidth="10" defaultColWidth="9" defaultRowHeight="14"/>
  <cols>
    <col min="1" max="1" width="5.5" style="6" customWidth="1"/>
    <col min="2" max="2" width="13.33203125" style="6" bestFit="1" customWidth="1"/>
    <col min="3" max="3" width="11.5" style="6" customWidth="1"/>
    <col min="4" max="4" width="12.83203125" style="54" customWidth="1"/>
    <col min="5" max="5" width="11.83203125" style="6" customWidth="1"/>
    <col min="6" max="6" width="13" style="6" customWidth="1"/>
    <col min="7" max="7" width="8.5" style="6" bestFit="1" customWidth="1"/>
    <col min="8" max="8" width="36" style="6" bestFit="1" customWidth="1"/>
    <col min="9" max="9" width="8.5" style="6" customWidth="1"/>
    <col min="10" max="16384" width="9" style="6"/>
  </cols>
  <sheetData>
    <row r="2" spans="2:10" ht="19">
      <c r="B2" s="11" t="s">
        <v>114</v>
      </c>
      <c r="C2" s="46"/>
    </row>
    <row r="3" spans="2:10">
      <c r="B3" s="12"/>
      <c r="C3" s="46"/>
    </row>
    <row r="4" spans="2:10" s="70" customFormat="1" ht="16">
      <c r="B4" s="147" t="s">
        <v>138</v>
      </c>
      <c r="C4" s="67"/>
      <c r="D4" s="68"/>
      <c r="E4" s="69"/>
      <c r="G4" s="71"/>
      <c r="H4" s="67"/>
    </row>
    <row r="5" spans="2:10">
      <c r="D5" s="48"/>
      <c r="E5" s="72"/>
      <c r="F5" s="67"/>
      <c r="G5" s="48"/>
      <c r="H5" s="49"/>
      <c r="I5" s="49"/>
    </row>
    <row r="6" spans="2:10" ht="30">
      <c r="B6" s="82" t="s">
        <v>115</v>
      </c>
      <c r="C6" s="83" t="s">
        <v>116</v>
      </c>
      <c r="D6" s="83" t="s">
        <v>117</v>
      </c>
      <c r="E6" s="83" t="s">
        <v>118</v>
      </c>
      <c r="F6" s="83" t="s">
        <v>119</v>
      </c>
      <c r="G6" s="83" t="s">
        <v>120</v>
      </c>
      <c r="H6" s="83" t="s">
        <v>121</v>
      </c>
      <c r="I6" s="73"/>
    </row>
    <row r="7" spans="2:10">
      <c r="B7" s="84" t="s">
        <v>122</v>
      </c>
      <c r="C7" s="151" t="s">
        <v>123</v>
      </c>
      <c r="D7" s="152">
        <v>45014</v>
      </c>
      <c r="E7" s="152">
        <v>46106</v>
      </c>
      <c r="F7" s="149">
        <v>1000</v>
      </c>
      <c r="G7" s="153">
        <v>0.13</v>
      </c>
      <c r="H7" s="85" t="s">
        <v>125</v>
      </c>
      <c r="I7" s="75"/>
    </row>
    <row r="8" spans="2:10">
      <c r="B8" s="86" t="s">
        <v>122</v>
      </c>
      <c r="C8" s="154" t="s">
        <v>124</v>
      </c>
      <c r="D8" s="155">
        <v>45159</v>
      </c>
      <c r="E8" s="155">
        <v>46251</v>
      </c>
      <c r="F8" s="150">
        <v>700</v>
      </c>
      <c r="G8" s="156">
        <v>0.13</v>
      </c>
      <c r="H8" s="87" t="s">
        <v>125</v>
      </c>
      <c r="I8" s="76"/>
      <c r="J8" s="77"/>
    </row>
    <row r="9" spans="2:10">
      <c r="B9" s="78" t="s">
        <v>126</v>
      </c>
      <c r="C9" s="79"/>
      <c r="D9" s="79"/>
      <c r="E9" s="79"/>
      <c r="F9" s="79">
        <v>1700</v>
      </c>
      <c r="G9" s="79"/>
      <c r="H9" s="79"/>
      <c r="I9" s="73"/>
    </row>
    <row r="10" spans="2:10">
      <c r="D10" s="80"/>
      <c r="E10" s="80"/>
      <c r="F10" s="80"/>
      <c r="G10" s="80"/>
      <c r="H10" s="80"/>
      <c r="I10" s="73"/>
    </row>
    <row r="11" spans="2:10" ht="16">
      <c r="B11" s="81"/>
      <c r="D11" s="80"/>
      <c r="E11" s="80"/>
      <c r="F11" s="80"/>
      <c r="G11" s="80"/>
      <c r="H11" s="80"/>
      <c r="I11" s="73"/>
    </row>
    <row r="12" spans="2:10" ht="16">
      <c r="B12" s="81"/>
      <c r="D12" s="80"/>
      <c r="E12" s="80"/>
      <c r="F12" s="80"/>
      <c r="G12" s="80"/>
      <c r="H12" s="80"/>
      <c r="I12" s="73"/>
    </row>
    <row r="13" spans="2:10">
      <c r="B13" s="74"/>
      <c r="D13" s="80"/>
      <c r="E13" s="80"/>
      <c r="F13" s="80"/>
      <c r="G13" s="80"/>
      <c r="H13" s="80"/>
      <c r="I13" s="73"/>
    </row>
    <row r="14" spans="2:10">
      <c r="B14" s="74"/>
      <c r="D14" s="80"/>
      <c r="E14" s="80"/>
      <c r="F14" s="80"/>
      <c r="G14" s="80"/>
      <c r="H14" s="80"/>
      <c r="I14" s="73"/>
    </row>
    <row r="15" spans="2:10">
      <c r="B15" s="74"/>
      <c r="D15" s="80"/>
      <c r="E15" s="80"/>
      <c r="F15" s="80"/>
      <c r="G15" s="80"/>
      <c r="H15" s="80"/>
      <c r="I15" s="73"/>
    </row>
    <row r="16" spans="2:10">
      <c r="B16" s="74"/>
      <c r="D16" s="80"/>
      <c r="E16" s="80"/>
      <c r="F16" s="80"/>
      <c r="G16" s="80"/>
      <c r="H16" s="80"/>
      <c r="I16" s="73"/>
    </row>
    <row r="17" spans="2:9">
      <c r="B17" s="74"/>
      <c r="D17" s="80"/>
      <c r="E17" s="80"/>
      <c r="F17" s="80"/>
      <c r="G17" s="80"/>
      <c r="H17" s="80"/>
      <c r="I17" s="73"/>
    </row>
    <row r="18" spans="2:9">
      <c r="B18" s="74"/>
      <c r="D18" s="80"/>
      <c r="E18" s="80"/>
      <c r="F18" s="80"/>
      <c r="G18" s="80"/>
      <c r="H18" s="80"/>
      <c r="I18" s="73"/>
    </row>
    <row r="19" spans="2:9">
      <c r="B19" s="74"/>
      <c r="D19" s="80"/>
      <c r="E19" s="80"/>
      <c r="F19" s="80"/>
      <c r="G19" s="80"/>
      <c r="H19" s="80"/>
      <c r="I19" s="73"/>
    </row>
    <row r="20" spans="2:9">
      <c r="B20" s="74"/>
      <c r="D20" s="80"/>
      <c r="E20" s="80"/>
      <c r="F20" s="80"/>
      <c r="G20" s="80"/>
      <c r="H20" s="80"/>
      <c r="I20" s="73"/>
    </row>
    <row r="21" spans="2:9">
      <c r="B21" s="74"/>
      <c r="D21" s="80"/>
      <c r="E21" s="80"/>
      <c r="F21" s="80"/>
      <c r="G21" s="80"/>
      <c r="H21" s="80"/>
      <c r="I21" s="73"/>
    </row>
    <row r="22" spans="2:9">
      <c r="B22" s="74"/>
      <c r="D22" s="80"/>
      <c r="E22" s="80"/>
      <c r="F22" s="80"/>
      <c r="G22" s="80"/>
      <c r="H22" s="80"/>
      <c r="I22" s="73"/>
    </row>
    <row r="23" spans="2:9">
      <c r="B23" s="74"/>
      <c r="D23" s="80"/>
      <c r="E23" s="80"/>
      <c r="F23" s="80"/>
      <c r="G23" s="80"/>
      <c r="H23" s="80"/>
      <c r="I23" s="73"/>
    </row>
    <row r="24" spans="2:9">
      <c r="B24" s="74"/>
      <c r="D24" s="80"/>
      <c r="E24" s="80"/>
      <c r="F24" s="80"/>
      <c r="G24" s="80"/>
      <c r="H24" s="80"/>
      <c r="I24" s="73"/>
    </row>
    <row r="25" spans="2:9">
      <c r="B25" s="74"/>
      <c r="D25" s="80"/>
      <c r="E25" s="80"/>
      <c r="F25" s="80"/>
      <c r="G25" s="80"/>
      <c r="H25" s="80"/>
      <c r="I25" s="73"/>
    </row>
    <row r="26" spans="2:9">
      <c r="B26" s="74"/>
      <c r="D26" s="80"/>
      <c r="E26" s="80"/>
      <c r="F26" s="80"/>
      <c r="G26" s="80"/>
      <c r="H26" s="80"/>
      <c r="I26" s="73"/>
    </row>
    <row r="27" spans="2:9">
      <c r="B27" s="74"/>
      <c r="D27" s="80"/>
      <c r="E27" s="80"/>
      <c r="F27" s="80"/>
      <c r="G27" s="80"/>
      <c r="H27" s="80"/>
      <c r="I27" s="73"/>
    </row>
    <row r="28" spans="2:9">
      <c r="B28" s="74"/>
      <c r="D28" s="80"/>
      <c r="E28" s="80"/>
      <c r="F28" s="80"/>
      <c r="G28" s="80"/>
      <c r="H28" s="80"/>
      <c r="I28" s="73"/>
    </row>
    <row r="29" spans="2:9">
      <c r="B29" s="74"/>
      <c r="D29" s="80"/>
      <c r="E29" s="80"/>
      <c r="F29" s="80"/>
      <c r="G29" s="80"/>
      <c r="H29" s="80"/>
      <c r="I29" s="73"/>
    </row>
    <row r="30" spans="2:9">
      <c r="B30" s="74"/>
      <c r="D30" s="80"/>
      <c r="E30" s="80"/>
      <c r="F30" s="80"/>
      <c r="G30" s="80"/>
      <c r="H30" s="80"/>
      <c r="I30" s="73"/>
    </row>
    <row r="31" spans="2:9">
      <c r="B31" s="74"/>
      <c r="D31" s="80"/>
      <c r="E31" s="80"/>
      <c r="F31" s="80"/>
      <c r="G31" s="80"/>
      <c r="H31" s="80"/>
      <c r="I31" s="73"/>
    </row>
    <row r="32" spans="2:9">
      <c r="B32" s="74"/>
      <c r="D32" s="80"/>
      <c r="E32" s="80"/>
      <c r="F32" s="80"/>
      <c r="G32" s="80"/>
      <c r="H32" s="80"/>
      <c r="I32" s="73"/>
    </row>
    <row r="33" spans="2:9">
      <c r="B33" s="74"/>
      <c r="D33" s="80"/>
      <c r="E33" s="80"/>
      <c r="F33" s="80"/>
      <c r="G33" s="80"/>
      <c r="H33" s="80"/>
      <c r="I33" s="73"/>
    </row>
    <row r="34" spans="2:9">
      <c r="B34" s="74"/>
      <c r="D34" s="80"/>
      <c r="E34" s="80"/>
      <c r="F34" s="80"/>
      <c r="G34" s="80"/>
      <c r="H34" s="80"/>
      <c r="I34" s="73"/>
    </row>
    <row r="35" spans="2:9">
      <c r="B35" s="74"/>
      <c r="D35" s="80"/>
      <c r="E35" s="80"/>
      <c r="F35" s="80"/>
      <c r="G35" s="80"/>
      <c r="H35" s="80"/>
      <c r="I35" s="73"/>
    </row>
    <row r="36" spans="2:9">
      <c r="B36" s="74"/>
      <c r="D36" s="80"/>
      <c r="E36" s="80"/>
      <c r="F36" s="80"/>
      <c r="G36" s="80"/>
      <c r="H36" s="80"/>
      <c r="I36" s="73"/>
    </row>
    <row r="37" spans="2:9">
      <c r="B37" s="74"/>
      <c r="D37" s="80"/>
      <c r="E37" s="80"/>
      <c r="F37" s="80"/>
      <c r="G37" s="80"/>
      <c r="H37" s="80"/>
      <c r="I37" s="73"/>
    </row>
    <row r="38" spans="2:9">
      <c r="B38" s="74"/>
      <c r="D38" s="80"/>
      <c r="E38" s="80"/>
      <c r="F38" s="80"/>
      <c r="G38" s="80"/>
      <c r="H38" s="80"/>
      <c r="I38" s="73"/>
    </row>
    <row r="39" spans="2:9">
      <c r="B39" s="74"/>
      <c r="D39" s="80"/>
      <c r="E39" s="80"/>
    </row>
    <row r="40" spans="2:9">
      <c r="B40" s="74"/>
      <c r="D40" s="80"/>
      <c r="E40" s="80"/>
    </row>
    <row r="41" spans="2:9">
      <c r="B41" s="74"/>
      <c r="D41" s="80"/>
      <c r="E41" s="80"/>
    </row>
    <row r="42" spans="2:9">
      <c r="B42" s="74"/>
      <c r="D42" s="80"/>
      <c r="E42" s="80"/>
    </row>
    <row r="43" spans="2:9">
      <c r="B43" s="74"/>
      <c r="D43" s="80"/>
      <c r="E43" s="80"/>
    </row>
    <row r="44" spans="2:9">
      <c r="B44" s="74"/>
      <c r="D44" s="80"/>
      <c r="E44" s="80"/>
    </row>
    <row r="45" spans="2:9">
      <c r="B45" s="74"/>
      <c r="D45" s="80"/>
      <c r="E45" s="80"/>
    </row>
    <row r="46" spans="2:9">
      <c r="B46" s="74"/>
      <c r="D46" s="80"/>
      <c r="E46" s="80"/>
    </row>
    <row r="47" spans="2:9">
      <c r="B47" s="74"/>
      <c r="D47" s="80"/>
      <c r="E47" s="80"/>
    </row>
    <row r="48" spans="2:9">
      <c r="B48" s="74"/>
      <c r="D48" s="80"/>
      <c r="E48" s="80"/>
    </row>
    <row r="49" spans="2:5">
      <c r="B49" s="74"/>
      <c r="D49" s="80"/>
      <c r="E49" s="80"/>
    </row>
    <row r="50" spans="2:5">
      <c r="B50" s="74"/>
      <c r="D50" s="80"/>
      <c r="E50" s="80"/>
    </row>
    <row r="51" spans="2:5">
      <c r="B51" s="74"/>
      <c r="D51" s="80"/>
      <c r="E51" s="80"/>
    </row>
    <row r="52" spans="2:5">
      <c r="B52" s="74"/>
      <c r="D52" s="80"/>
      <c r="E52" s="80"/>
    </row>
    <row r="53" spans="2:5">
      <c r="B53" s="74"/>
      <c r="D53" s="80"/>
      <c r="E53" s="80"/>
    </row>
    <row r="54" spans="2:5">
      <c r="B54" s="74"/>
      <c r="D54" s="80"/>
      <c r="E54" s="80"/>
    </row>
    <row r="55" spans="2:5">
      <c r="B55" s="74"/>
      <c r="D55" s="80"/>
      <c r="E55" s="80"/>
    </row>
    <row r="56" spans="2:5">
      <c r="B56" s="74"/>
      <c r="D56" s="80"/>
      <c r="E56" s="80"/>
    </row>
    <row r="57" spans="2:5">
      <c r="B57" s="74"/>
      <c r="D57" s="80"/>
      <c r="E57" s="80"/>
    </row>
    <row r="58" spans="2:5">
      <c r="B58" s="74"/>
      <c r="D58" s="80"/>
      <c r="E58" s="80"/>
    </row>
    <row r="59" spans="2:5">
      <c r="B59" s="74"/>
      <c r="D59" s="80"/>
      <c r="E59" s="80"/>
    </row>
    <row r="60" spans="2:5">
      <c r="B60" s="74"/>
      <c r="D60" s="80"/>
      <c r="E60" s="80"/>
    </row>
    <row r="61" spans="2:5">
      <c r="B61" s="74"/>
      <c r="D61" s="80"/>
      <c r="E61" s="80"/>
    </row>
    <row r="62" spans="2:5">
      <c r="B62" s="74"/>
      <c r="D62" s="80"/>
      <c r="E62" s="80"/>
    </row>
  </sheetData>
  <hyperlinks>
    <hyperlink ref="B4" location="Содержание!A1" display="&gt;&gt;  Содержание" xr:uid="{4E856BE7-C24A-492E-B944-FE8EBAE99F61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45">
    <tabColor theme="3" tint="0.79998168889431442"/>
    <pageSetUpPr fitToPage="1"/>
  </sheetPr>
  <dimension ref="A2:AF127"/>
  <sheetViews>
    <sheetView showGridLines="0" tabSelected="1" showRuler="0" zoomScale="115" zoomScaleNormal="115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H30" sqref="H30"/>
    </sheetView>
  </sheetViews>
  <sheetFormatPr baseColWidth="10" defaultColWidth="9" defaultRowHeight="14"/>
  <cols>
    <col min="1" max="1" width="5.5" style="109" customWidth="1"/>
    <col min="2" max="2" width="49.5" style="109" bestFit="1" customWidth="1"/>
    <col min="3" max="11" width="8.83203125" style="109" customWidth="1"/>
    <col min="12" max="13" width="9.5" style="109" customWidth="1"/>
    <col min="14" max="15" width="7.6640625" style="218" bestFit="1" customWidth="1"/>
    <col min="16" max="16" width="9.5" style="218" customWidth="1"/>
    <col min="17" max="17" width="8.5" style="218" bestFit="1" customWidth="1"/>
    <col min="18" max="18" width="7.6640625" style="218" bestFit="1" customWidth="1"/>
    <col min="19" max="19" width="9.5" style="109" customWidth="1"/>
    <col min="20" max="20" width="6.33203125" style="109" bestFit="1" customWidth="1"/>
    <col min="21" max="21" width="9" style="109" customWidth="1"/>
    <col min="22" max="27" width="9.5" style="109" bestFit="1" customWidth="1"/>
    <col min="28" max="16384" width="9" style="109"/>
  </cols>
  <sheetData>
    <row r="2" spans="1:27" ht="19">
      <c r="B2" s="11" t="s">
        <v>135</v>
      </c>
    </row>
    <row r="3" spans="1:27">
      <c r="B3" s="110"/>
    </row>
    <row r="4" spans="1:27" ht="16">
      <c r="B4" s="147" t="s">
        <v>138</v>
      </c>
      <c r="C4" s="6"/>
      <c r="D4" s="6"/>
      <c r="L4" s="6"/>
      <c r="M4" s="6"/>
      <c r="N4" s="219"/>
      <c r="O4" s="219"/>
      <c r="P4" s="219"/>
      <c r="Q4" s="219"/>
      <c r="R4" s="219"/>
      <c r="S4" s="6"/>
      <c r="T4" s="6"/>
      <c r="U4" s="6"/>
      <c r="V4" s="6"/>
      <c r="W4" s="6"/>
      <c r="X4" s="6"/>
      <c r="Y4" s="6"/>
      <c r="Z4" s="6"/>
      <c r="AA4" s="6"/>
    </row>
    <row r="5" spans="1:27" s="111" customFormat="1"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220"/>
      <c r="O5" s="220"/>
      <c r="P5" s="220"/>
      <c r="Q5" s="220"/>
      <c r="R5" s="220"/>
      <c r="S5" s="140"/>
      <c r="T5" s="140"/>
      <c r="U5" s="140"/>
      <c r="V5" s="140"/>
      <c r="W5" s="140"/>
      <c r="X5" s="140"/>
      <c r="Y5" s="140"/>
      <c r="Z5" s="140"/>
      <c r="AA5" s="140"/>
    </row>
    <row r="6" spans="1:27" s="112" customFormat="1">
      <c r="B6" s="141"/>
      <c r="C6" s="142">
        <v>2022</v>
      </c>
      <c r="D6" s="142">
        <v>2023</v>
      </c>
      <c r="E6" s="142" t="s">
        <v>204</v>
      </c>
      <c r="F6" s="142" t="s">
        <v>206</v>
      </c>
      <c r="G6" s="142" t="s">
        <v>151</v>
      </c>
      <c r="H6" s="142" t="s">
        <v>207</v>
      </c>
      <c r="I6" s="142" t="s">
        <v>168</v>
      </c>
      <c r="J6" s="142" t="s">
        <v>208</v>
      </c>
      <c r="K6" s="142">
        <v>2024</v>
      </c>
      <c r="L6" s="142" t="s">
        <v>205</v>
      </c>
      <c r="S6" s="171"/>
      <c r="T6" s="171"/>
      <c r="U6" s="171"/>
      <c r="V6" s="171"/>
      <c r="AA6" s="171"/>
    </row>
    <row r="7" spans="1:27" s="114" customFormat="1">
      <c r="B7" s="166" t="s">
        <v>158</v>
      </c>
      <c r="C7" s="182">
        <v>277.8</v>
      </c>
      <c r="D7" s="182">
        <v>285.10000000000002</v>
      </c>
      <c r="E7" s="182">
        <v>69.060741875405711</v>
      </c>
      <c r="F7" s="182">
        <v>80.339258124594295</v>
      </c>
      <c r="G7" s="182">
        <v>149.4</v>
      </c>
      <c r="H7" s="182">
        <v>73.699999999999989</v>
      </c>
      <c r="I7" s="182">
        <v>223.1</v>
      </c>
      <c r="J7" s="182">
        <v>98.200000000000017</v>
      </c>
      <c r="K7" s="182">
        <v>321.3</v>
      </c>
      <c r="L7" s="182">
        <v>76.688316</v>
      </c>
      <c r="S7" s="179"/>
      <c r="T7" s="179"/>
      <c r="U7" s="193"/>
      <c r="V7" s="179"/>
      <c r="AA7" s="177"/>
    </row>
    <row r="8" spans="1:27" ht="15">
      <c r="B8" s="167" t="s">
        <v>189</v>
      </c>
      <c r="C8" s="180">
        <v>264.09999999999997</v>
      </c>
      <c r="D8" s="180">
        <v>270.5</v>
      </c>
      <c r="E8" s="180">
        <v>65.123844500737036</v>
      </c>
      <c r="F8" s="180">
        <v>75.77615549926297</v>
      </c>
      <c r="G8" s="180">
        <v>140.9</v>
      </c>
      <c r="H8" s="180">
        <v>68.800000000000011</v>
      </c>
      <c r="I8" s="180">
        <v>209.70000000000002</v>
      </c>
      <c r="J8" s="180">
        <v>91.299999999999983</v>
      </c>
      <c r="K8" s="180">
        <v>301</v>
      </c>
      <c r="L8" s="180">
        <v>71.399251000000007</v>
      </c>
      <c r="N8" s="231"/>
      <c r="O8" s="231"/>
      <c r="P8" s="231"/>
      <c r="Q8" s="231"/>
      <c r="R8" s="231"/>
      <c r="S8" s="185"/>
      <c r="T8" s="185"/>
      <c r="U8" s="194"/>
      <c r="V8" s="185"/>
      <c r="AA8" s="173"/>
    </row>
    <row r="9" spans="1:27" ht="15">
      <c r="B9" s="169" t="s">
        <v>159</v>
      </c>
      <c r="C9" s="181">
        <v>13.7</v>
      </c>
      <c r="D9" s="181">
        <v>14.6</v>
      </c>
      <c r="E9" s="181">
        <v>3.9368973746686775</v>
      </c>
      <c r="F9" s="181">
        <v>4.5631026253313225</v>
      </c>
      <c r="G9" s="181">
        <v>8.5</v>
      </c>
      <c r="H9" s="181">
        <v>4.9000000000000004</v>
      </c>
      <c r="I9" s="181">
        <v>13.4</v>
      </c>
      <c r="J9" s="181">
        <v>6.9</v>
      </c>
      <c r="K9" s="181">
        <v>20.3</v>
      </c>
      <c r="L9" s="181">
        <v>5.2890649999999999</v>
      </c>
      <c r="N9" s="231"/>
      <c r="O9" s="231"/>
      <c r="P9" s="232"/>
      <c r="Q9" s="231"/>
      <c r="R9" s="231"/>
      <c r="S9" s="185"/>
      <c r="T9" s="185"/>
      <c r="U9" s="194"/>
      <c r="V9" s="185"/>
      <c r="AA9" s="173"/>
    </row>
    <row r="10" spans="1:27" ht="15">
      <c r="B10" s="167" t="s">
        <v>193</v>
      </c>
      <c r="C10" s="185">
        <v>226.80173507509571</v>
      </c>
      <c r="D10" s="185">
        <v>219.7755395112832</v>
      </c>
      <c r="E10" s="185">
        <v>45.328399624145682</v>
      </c>
      <c r="F10" s="185">
        <v>58.192392037614262</v>
      </c>
      <c r="G10" s="185">
        <v>103.52079166175994</v>
      </c>
      <c r="H10" s="185">
        <v>54.954299543171004</v>
      </c>
      <c r="I10" s="185">
        <v>158.47509120493095</v>
      </c>
      <c r="J10" s="185">
        <v>69.05684693713539</v>
      </c>
      <c r="K10" s="185">
        <v>227.53193814206634</v>
      </c>
      <c r="L10" s="185">
        <v>46.962912000000003</v>
      </c>
      <c r="N10" s="231"/>
      <c r="O10" s="231"/>
      <c r="P10" s="233"/>
      <c r="Q10" s="231"/>
      <c r="R10" s="231"/>
      <c r="S10" s="185"/>
      <c r="T10" s="185"/>
      <c r="U10" s="194"/>
      <c r="V10" s="185"/>
      <c r="AA10" s="173"/>
    </row>
    <row r="11" spans="1:27" ht="15">
      <c r="B11" s="169" t="s">
        <v>192</v>
      </c>
      <c r="C11" s="181">
        <v>50.998264924904305</v>
      </c>
      <c r="D11" s="181">
        <v>65.324460488716824</v>
      </c>
      <c r="E11" s="181">
        <v>23.732338543395791</v>
      </c>
      <c r="F11" s="181">
        <v>22.146869794844271</v>
      </c>
      <c r="G11" s="181">
        <v>45.879208338240062</v>
      </c>
      <c r="H11" s="181">
        <v>18.745700456828985</v>
      </c>
      <c r="I11" s="181">
        <v>64.624908795069047</v>
      </c>
      <c r="J11" s="181">
        <v>29.143153062864627</v>
      </c>
      <c r="K11" s="181">
        <v>93.768061857933674</v>
      </c>
      <c r="L11" s="181">
        <v>29.725404000000001</v>
      </c>
      <c r="N11" s="231"/>
      <c r="O11" s="231"/>
      <c r="P11" s="233"/>
      <c r="Q11" s="231"/>
      <c r="R11" s="231"/>
      <c r="S11" s="185"/>
      <c r="T11" s="185"/>
      <c r="U11" s="194"/>
      <c r="V11" s="185"/>
      <c r="AA11" s="173"/>
    </row>
    <row r="12" spans="1:27">
      <c r="B12" s="165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P12" s="223"/>
      <c r="R12" s="194"/>
      <c r="S12" s="185"/>
      <c r="T12" s="185"/>
      <c r="U12" s="194"/>
      <c r="V12" s="185"/>
      <c r="AA12" s="173"/>
    </row>
    <row r="13" spans="1:27" s="113" customFormat="1">
      <c r="A13" s="119"/>
      <c r="B13" s="166" t="s">
        <v>160</v>
      </c>
      <c r="C13" s="178">
        <v>18960</v>
      </c>
      <c r="D13" s="178">
        <v>19724.400000000001</v>
      </c>
      <c r="E13" s="178">
        <v>4722.3109999999997</v>
      </c>
      <c r="F13" s="178">
        <v>6691.6560000000009</v>
      </c>
      <c r="G13" s="178">
        <v>11413.967000000001</v>
      </c>
      <c r="H13" s="178">
        <v>5349.3080000000009</v>
      </c>
      <c r="I13" s="178">
        <v>16763.275000000001</v>
      </c>
      <c r="J13" s="178">
        <v>8798.7749809999987</v>
      </c>
      <c r="K13" s="178">
        <v>25562.049981</v>
      </c>
      <c r="L13" s="178">
        <v>6854.5406640000001</v>
      </c>
      <c r="M13" s="186"/>
      <c r="N13" s="224"/>
      <c r="O13" s="224"/>
      <c r="P13" s="224"/>
      <c r="Q13" s="224"/>
      <c r="R13" s="224"/>
      <c r="S13" s="164"/>
      <c r="T13" s="164"/>
      <c r="U13" s="164"/>
      <c r="V13" s="164"/>
      <c r="W13" s="164"/>
      <c r="X13" s="164"/>
      <c r="Y13" s="164"/>
      <c r="Z13" s="164"/>
      <c r="AA13" s="164"/>
    </row>
    <row r="14" spans="1:27" s="163" customFormat="1" ht="15">
      <c r="A14" s="176"/>
      <c r="B14" s="167" t="s">
        <v>189</v>
      </c>
      <c r="C14" s="168">
        <v>16378.9</v>
      </c>
      <c r="D14" s="168">
        <v>16594.599999999999</v>
      </c>
      <c r="E14" s="168">
        <v>3966.4272893513803</v>
      </c>
      <c r="F14" s="168">
        <v>5569.1161701835263</v>
      </c>
      <c r="G14" s="168">
        <v>9535.543459534907</v>
      </c>
      <c r="H14" s="168">
        <v>4243.2681855733827</v>
      </c>
      <c r="I14" s="168">
        <v>13778.81164510829</v>
      </c>
      <c r="J14" s="168">
        <v>7339.180974089868</v>
      </c>
      <c r="K14" s="168">
        <v>21117.992619198158</v>
      </c>
      <c r="L14" s="168">
        <v>5760.8066401210326</v>
      </c>
      <c r="M14" s="168"/>
      <c r="N14" s="225"/>
      <c r="O14" s="225"/>
      <c r="P14" s="225"/>
      <c r="Q14" s="225"/>
      <c r="R14" s="225"/>
      <c r="S14" s="171"/>
      <c r="T14" s="171"/>
      <c r="U14" s="171"/>
      <c r="V14" s="177"/>
      <c r="W14" s="177"/>
      <c r="X14" s="177"/>
      <c r="Y14" s="177"/>
      <c r="Z14" s="177"/>
      <c r="AA14" s="177"/>
    </row>
    <row r="15" spans="1:27" s="113" customFormat="1" ht="15">
      <c r="A15" s="119"/>
      <c r="B15" s="169" t="s">
        <v>159</v>
      </c>
      <c r="C15" s="170">
        <v>2581</v>
      </c>
      <c r="D15" s="170">
        <v>3129.8</v>
      </c>
      <c r="E15" s="170">
        <v>755.88371064861906</v>
      </c>
      <c r="F15" s="170">
        <v>1122.5398298164755</v>
      </c>
      <c r="G15" s="170">
        <v>1878.4235404650944</v>
      </c>
      <c r="H15" s="170">
        <v>1105.9473875652088</v>
      </c>
      <c r="I15" s="170">
        <v>2984.3709280303033</v>
      </c>
      <c r="J15" s="170">
        <v>1459.6864337715392</v>
      </c>
      <c r="K15" s="170">
        <v>4444.0573618018425</v>
      </c>
      <c r="L15" s="170">
        <v>1093.7340238789677</v>
      </c>
      <c r="M15" s="173"/>
      <c r="N15" s="225"/>
      <c r="O15" s="225"/>
      <c r="P15" s="225"/>
      <c r="Q15" s="225"/>
      <c r="R15" s="225"/>
      <c r="S15" s="179"/>
      <c r="T15" s="179"/>
      <c r="U15" s="193"/>
      <c r="V15" s="173"/>
      <c r="W15" s="173"/>
      <c r="X15" s="173"/>
      <c r="Y15" s="173"/>
      <c r="Z15" s="173"/>
      <c r="AA15" s="173"/>
    </row>
    <row r="16" spans="1:27" ht="15">
      <c r="B16" s="167" t="s">
        <v>193</v>
      </c>
      <c r="C16" s="168">
        <v>13297.859125488396</v>
      </c>
      <c r="D16" s="168">
        <v>14214.375222351882</v>
      </c>
      <c r="E16" s="168">
        <v>2833.4209401250891</v>
      </c>
      <c r="F16" s="168">
        <v>5024.9958843500754</v>
      </c>
      <c r="G16" s="168">
        <v>7858.4168244751645</v>
      </c>
      <c r="H16" s="168">
        <v>3773.0943792224361</v>
      </c>
      <c r="I16" s="168">
        <v>11631.511203697601</v>
      </c>
      <c r="J16" s="168">
        <v>5949.8110040789816</v>
      </c>
      <c r="K16" s="168">
        <v>17581.322207776582</v>
      </c>
      <c r="L16" s="168">
        <v>3959.3693456830429</v>
      </c>
      <c r="N16" s="225"/>
      <c r="O16" s="225"/>
      <c r="P16" s="225"/>
      <c r="Q16" s="225"/>
      <c r="R16" s="225"/>
      <c r="S16" s="185"/>
      <c r="T16" s="185"/>
      <c r="U16" s="194"/>
      <c r="V16" s="185"/>
      <c r="AA16" s="173"/>
    </row>
    <row r="17" spans="1:27" ht="15">
      <c r="B17" s="169" t="s">
        <v>192</v>
      </c>
      <c r="C17" s="170">
        <v>5662.1408745116041</v>
      </c>
      <c r="D17" s="170">
        <v>5510.0247776481192</v>
      </c>
      <c r="E17" s="170">
        <v>1889.1803030825249</v>
      </c>
      <c r="F17" s="170">
        <v>1666.3698724423116</v>
      </c>
      <c r="G17" s="170">
        <v>3555.5501755248365</v>
      </c>
      <c r="H17" s="170">
        <v>1576.2136207775643</v>
      </c>
      <c r="I17" s="170">
        <v>5131.7637963024008</v>
      </c>
      <c r="J17" s="170">
        <v>2848.9639769210171</v>
      </c>
      <c r="K17" s="170">
        <v>7980.7277732234179</v>
      </c>
      <c r="L17" s="170">
        <v>2895.1713183169572</v>
      </c>
      <c r="N17" s="225"/>
      <c r="O17" s="225"/>
      <c r="P17" s="225"/>
      <c r="Q17" s="225"/>
      <c r="R17" s="225"/>
      <c r="S17" s="185"/>
      <c r="T17" s="185"/>
      <c r="U17" s="194"/>
      <c r="V17" s="185"/>
      <c r="AA17" s="173"/>
    </row>
    <row r="18" spans="1:27" s="113" customFormat="1">
      <c r="A18" s="119"/>
      <c r="B18" s="167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226"/>
      <c r="O18" s="194"/>
      <c r="P18" s="222"/>
      <c r="Q18" s="194"/>
      <c r="R18" s="193"/>
      <c r="S18" s="179"/>
      <c r="T18" s="179"/>
      <c r="U18" s="193"/>
      <c r="V18" s="173"/>
      <c r="W18" s="173"/>
      <c r="X18" s="173"/>
      <c r="Y18" s="173"/>
      <c r="Z18" s="173"/>
      <c r="AA18" s="173"/>
    </row>
    <row r="19" spans="1:27" s="113" customFormat="1">
      <c r="A19" s="119"/>
      <c r="B19" s="169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3"/>
      <c r="N19" s="226"/>
      <c r="O19" s="194"/>
      <c r="P19" s="222"/>
      <c r="Q19" s="194"/>
      <c r="R19" s="193"/>
      <c r="S19" s="179"/>
      <c r="T19" s="179"/>
      <c r="U19" s="193"/>
      <c r="V19" s="173"/>
      <c r="W19" s="173"/>
      <c r="X19" s="173"/>
      <c r="Y19" s="173"/>
      <c r="Z19" s="173"/>
      <c r="AA19" s="173"/>
    </row>
    <row r="20" spans="1:27" s="124" customFormat="1">
      <c r="A20" s="123"/>
      <c r="B20" s="165" t="s">
        <v>196</v>
      </c>
      <c r="C20" s="207">
        <v>0.67620624140167129</v>
      </c>
      <c r="D20" s="207">
        <v>0.72411834772215677</v>
      </c>
      <c r="E20" s="207">
        <v>0.75</v>
      </c>
      <c r="F20" s="207">
        <v>0.74549184736002916</v>
      </c>
      <c r="G20" s="207">
        <v>0.74549184736002916</v>
      </c>
      <c r="H20" s="207">
        <v>0.74549184736002916</v>
      </c>
      <c r="I20" s="207">
        <v>0.74549184736002916</v>
      </c>
      <c r="J20" s="207">
        <v>0.74549184736002916</v>
      </c>
      <c r="K20" s="207">
        <v>0.72768793345108829</v>
      </c>
      <c r="L20" s="207">
        <v>0.74</v>
      </c>
      <c r="M20" s="113"/>
      <c r="N20" s="227"/>
      <c r="O20" s="227"/>
      <c r="P20" s="227"/>
      <c r="Q20" s="227"/>
      <c r="R20" s="227"/>
      <c r="S20" s="125"/>
      <c r="T20" s="125"/>
      <c r="U20" s="125"/>
      <c r="V20" s="125"/>
      <c r="W20" s="125"/>
      <c r="X20" s="125"/>
      <c r="Y20" s="125"/>
      <c r="Z20" s="125"/>
      <c r="AA20" s="125"/>
    </row>
    <row r="21" spans="1:27" s="124" customFormat="1">
      <c r="A21" s="123"/>
      <c r="B21" s="165" t="s">
        <v>197</v>
      </c>
      <c r="C21" s="207">
        <v>0.65231600281403701</v>
      </c>
      <c r="D21" s="207">
        <v>0.63078783911860159</v>
      </c>
      <c r="E21" s="207">
        <v>0.66</v>
      </c>
      <c r="F21" s="207">
        <v>0.54488492593450033</v>
      </c>
      <c r="G21" s="207">
        <v>0.5953807549282939</v>
      </c>
      <c r="H21" s="207">
        <v>0.60103023504391451</v>
      </c>
      <c r="I21" s="207">
        <v>0.59713333028416271</v>
      </c>
      <c r="J21" s="207">
        <v>0.62516598140496227</v>
      </c>
      <c r="K21" s="207">
        <v>0.60611316950138616</v>
      </c>
      <c r="L21" s="207">
        <v>0.62</v>
      </c>
      <c r="M21" s="113"/>
      <c r="N21" s="227"/>
      <c r="O21" s="227"/>
      <c r="P21" s="227"/>
      <c r="Q21" s="227"/>
      <c r="R21" s="227"/>
      <c r="S21" s="125"/>
      <c r="T21" s="125"/>
      <c r="U21" s="125"/>
      <c r="V21" s="125"/>
      <c r="W21" s="125"/>
      <c r="X21" s="125"/>
      <c r="Y21" s="125"/>
      <c r="Z21" s="125"/>
      <c r="AA21" s="125"/>
    </row>
    <row r="22" spans="1:27" s="113" customFormat="1">
      <c r="A22" s="119"/>
      <c r="B22" s="165" t="s">
        <v>191</v>
      </c>
      <c r="C22" s="207">
        <v>0.84495559807201381</v>
      </c>
      <c r="D22" s="207">
        <v>0.84362088973335148</v>
      </c>
      <c r="E22" s="207">
        <v>0.84458743634512901</v>
      </c>
      <c r="F22" s="207">
        <v>0.83895786014804652</v>
      </c>
      <c r="G22" s="207">
        <v>0.84143725573561134</v>
      </c>
      <c r="H22" s="207">
        <v>0.80567426410095122</v>
      </c>
      <c r="I22" s="207">
        <v>0.83034290076696415</v>
      </c>
      <c r="J22" s="207">
        <v>0.81085930112865801</v>
      </c>
      <c r="K22" s="207">
        <v>0.82420614103387235</v>
      </c>
      <c r="L22" s="207">
        <v>0.81162335718758194</v>
      </c>
      <c r="N22" s="224"/>
      <c r="O22" s="224"/>
      <c r="P22" s="224"/>
      <c r="Q22" s="224"/>
      <c r="R22" s="224"/>
    </row>
    <row r="23" spans="1:27" s="113" customFormat="1">
      <c r="A23" s="119"/>
      <c r="B23" s="165" t="s">
        <v>190</v>
      </c>
      <c r="C23" s="207">
        <v>0.77122846296740521</v>
      </c>
      <c r="D23" s="207">
        <v>0.78021831815137965</v>
      </c>
      <c r="E23" s="207">
        <v>0.72545974981583694</v>
      </c>
      <c r="F23" s="207">
        <v>0.81594848164257505</v>
      </c>
      <c r="G23" s="207">
        <v>0.77609515084800829</v>
      </c>
      <c r="H23" s="207">
        <v>0.78417603000527802</v>
      </c>
      <c r="I23" s="207">
        <v>0.76975624102206941</v>
      </c>
      <c r="J23" s="207">
        <v>0.75191851936317566</v>
      </c>
      <c r="K23" s="207">
        <v>0.77019748449338565</v>
      </c>
      <c r="L23" s="207">
        <v>0.68286265849952155</v>
      </c>
      <c r="N23" s="224"/>
      <c r="O23" s="224"/>
      <c r="P23" s="224"/>
      <c r="Q23" s="224"/>
      <c r="R23" s="224"/>
    </row>
    <row r="24" spans="1:27" s="112" customFormat="1">
      <c r="B24" s="143" t="s">
        <v>170</v>
      </c>
      <c r="C24" s="144">
        <v>480</v>
      </c>
      <c r="D24" s="144">
        <v>504</v>
      </c>
      <c r="E24" s="144">
        <v>505</v>
      </c>
      <c r="F24" s="144">
        <v>508</v>
      </c>
      <c r="G24" s="144">
        <v>508</v>
      </c>
      <c r="H24" s="144">
        <v>517</v>
      </c>
      <c r="I24" s="144">
        <v>517</v>
      </c>
      <c r="J24" s="144">
        <v>535</v>
      </c>
      <c r="K24" s="144">
        <v>535</v>
      </c>
      <c r="L24" s="144">
        <v>539</v>
      </c>
      <c r="M24" s="175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</row>
    <row r="25" spans="1:27" s="112" customFormat="1">
      <c r="B25" s="203" t="s">
        <v>198</v>
      </c>
      <c r="C25" s="204"/>
      <c r="D25" s="204">
        <v>18</v>
      </c>
      <c r="E25" s="204"/>
      <c r="F25" s="204"/>
      <c r="G25" s="204"/>
      <c r="H25" s="204"/>
      <c r="I25" s="204"/>
      <c r="J25" s="204">
        <v>26</v>
      </c>
      <c r="K25" s="204">
        <v>26</v>
      </c>
      <c r="L25" s="204">
        <v>28</v>
      </c>
      <c r="M25" s="175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</row>
    <row r="26" spans="1:27" s="112" customFormat="1">
      <c r="B26" s="205" t="s">
        <v>199</v>
      </c>
      <c r="C26" s="206"/>
      <c r="D26" s="206">
        <v>486</v>
      </c>
      <c r="E26" s="206"/>
      <c r="F26" s="206"/>
      <c r="G26" s="206"/>
      <c r="H26" s="206"/>
      <c r="I26" s="206"/>
      <c r="J26" s="206">
        <v>509</v>
      </c>
      <c r="K26" s="206">
        <v>509</v>
      </c>
      <c r="L26" s="206">
        <v>511</v>
      </c>
      <c r="M26" s="175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</row>
    <row r="27" spans="1:27" s="112" customFormat="1">
      <c r="B27" s="15" t="s">
        <v>136</v>
      </c>
      <c r="C27" s="162">
        <v>685</v>
      </c>
      <c r="D27" s="162">
        <v>861</v>
      </c>
      <c r="E27" s="162">
        <v>716</v>
      </c>
      <c r="F27" s="162">
        <v>733</v>
      </c>
      <c r="G27" s="162">
        <v>744</v>
      </c>
      <c r="H27" s="162">
        <v>745</v>
      </c>
      <c r="I27" s="162">
        <v>803</v>
      </c>
      <c r="J27" s="162">
        <v>731</v>
      </c>
      <c r="K27" s="162">
        <v>875</v>
      </c>
      <c r="L27" s="162">
        <v>737</v>
      </c>
      <c r="M27" s="172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</row>
    <row r="28" spans="1:27" s="124" customFormat="1">
      <c r="A28" s="123"/>
      <c r="B28" s="143" t="s">
        <v>172</v>
      </c>
      <c r="C28" s="144">
        <v>2112</v>
      </c>
      <c r="D28" s="144">
        <v>1982</v>
      </c>
      <c r="E28" s="144"/>
      <c r="F28" s="144">
        <v>2535</v>
      </c>
      <c r="G28" s="144">
        <v>2535</v>
      </c>
      <c r="H28" s="144">
        <v>2570</v>
      </c>
      <c r="I28" s="144">
        <v>2570</v>
      </c>
      <c r="J28" s="144">
        <v>2631</v>
      </c>
      <c r="K28" s="144">
        <v>2631</v>
      </c>
      <c r="L28" s="144">
        <v>2679</v>
      </c>
      <c r="M28" s="175"/>
      <c r="N28" s="228"/>
      <c r="O28" s="228"/>
      <c r="P28" s="228"/>
      <c r="Q28" s="228"/>
      <c r="R28" s="228"/>
      <c r="S28" s="175"/>
      <c r="T28" s="175"/>
      <c r="U28" s="175"/>
      <c r="V28" s="175"/>
      <c r="W28" s="175"/>
      <c r="X28" s="175"/>
      <c r="Y28" s="175"/>
      <c r="Z28" s="175"/>
      <c r="AA28" s="175"/>
    </row>
    <row r="29" spans="1:27" s="124" customFormat="1">
      <c r="A29" s="123"/>
      <c r="B29" s="121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207"/>
      <c r="O29" s="207"/>
      <c r="P29" s="207"/>
      <c r="Q29" s="207"/>
      <c r="R29" s="207"/>
      <c r="S29" s="172"/>
      <c r="T29" s="172"/>
      <c r="U29" s="172"/>
      <c r="V29" s="172"/>
      <c r="W29" s="172"/>
      <c r="X29" s="172"/>
      <c r="Y29" s="172"/>
      <c r="Z29" s="172"/>
      <c r="AA29" s="172"/>
    </row>
    <row r="30" spans="1:27" s="113" customFormat="1">
      <c r="A30" s="119"/>
      <c r="B30" s="121"/>
      <c r="C30" s="124"/>
      <c r="D30" s="124"/>
      <c r="E30" s="124"/>
      <c r="F30" s="124"/>
      <c r="G30" s="124"/>
      <c r="H30" s="124"/>
      <c r="I30" s="124"/>
      <c r="J30" s="124"/>
      <c r="K30" s="124"/>
      <c r="L30" s="125"/>
      <c r="M30" s="125"/>
      <c r="N30" s="228"/>
      <c r="O30" s="228"/>
      <c r="P30" s="228"/>
      <c r="Q30" s="228"/>
      <c r="R30" s="228"/>
      <c r="S30" s="175"/>
      <c r="T30" s="175"/>
      <c r="U30" s="175"/>
      <c r="V30" s="175"/>
      <c r="W30" s="175"/>
      <c r="X30" s="175"/>
      <c r="Y30" s="175"/>
      <c r="Z30" s="175"/>
      <c r="AA30" s="175"/>
    </row>
    <row r="32" spans="1:27" s="113" customFormat="1">
      <c r="A32" s="119"/>
      <c r="B32" s="165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N32" s="224"/>
      <c r="O32" s="224"/>
      <c r="P32" s="224"/>
      <c r="Q32" s="224"/>
      <c r="R32" s="224"/>
    </row>
    <row r="33" spans="1:27" s="124" customFormat="1">
      <c r="A33" s="123"/>
      <c r="B33" s="165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13"/>
      <c r="N33" s="224"/>
      <c r="O33" s="224"/>
      <c r="P33" s="224"/>
      <c r="Q33" s="224"/>
      <c r="R33" s="224"/>
      <c r="S33" s="113"/>
      <c r="T33" s="113"/>
      <c r="U33" s="113"/>
      <c r="V33" s="113"/>
      <c r="W33" s="113"/>
      <c r="X33" s="113"/>
      <c r="Y33" s="113"/>
      <c r="Z33" s="113"/>
      <c r="AA33" s="113"/>
    </row>
    <row r="34" spans="1:27" s="124" customFormat="1">
      <c r="A34" s="123"/>
      <c r="B34" s="165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13"/>
      <c r="N34" s="224"/>
      <c r="O34" s="224"/>
      <c r="P34" s="224"/>
      <c r="Q34" s="224"/>
      <c r="R34" s="224"/>
      <c r="S34" s="113"/>
      <c r="T34" s="113"/>
      <c r="U34" s="113"/>
      <c r="V34" s="113"/>
      <c r="W34" s="113"/>
      <c r="X34" s="113"/>
      <c r="Y34" s="113"/>
      <c r="Z34" s="113"/>
      <c r="AA34" s="113"/>
    </row>
    <row r="35" spans="1:27" s="124" customFormat="1">
      <c r="A35" s="123"/>
      <c r="B35" s="120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13"/>
      <c r="N35" s="224"/>
      <c r="O35" s="224"/>
      <c r="P35" s="224"/>
      <c r="Q35" s="224"/>
      <c r="R35" s="224"/>
      <c r="S35" s="113"/>
      <c r="T35" s="113"/>
      <c r="U35" s="113"/>
      <c r="V35" s="113"/>
      <c r="W35" s="113"/>
      <c r="X35" s="113"/>
      <c r="Y35" s="113"/>
      <c r="Z35" s="113"/>
      <c r="AA35" s="113"/>
    </row>
    <row r="36" spans="1:27" s="113" customFormat="1">
      <c r="A36" s="119"/>
      <c r="B36" s="122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N36" s="224"/>
      <c r="O36" s="224"/>
      <c r="P36" s="224"/>
      <c r="Q36" s="224"/>
      <c r="R36" s="224"/>
    </row>
    <row r="37" spans="1:27" s="113" customFormat="1">
      <c r="A37" s="119"/>
      <c r="B37" s="121"/>
      <c r="N37" s="224"/>
      <c r="O37" s="224"/>
      <c r="P37" s="224"/>
      <c r="Q37" s="224"/>
      <c r="R37" s="224"/>
    </row>
    <row r="38" spans="1:27" s="124" customFormat="1">
      <c r="A38" s="123"/>
      <c r="B38" s="121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224"/>
      <c r="O38" s="224"/>
      <c r="P38" s="224"/>
      <c r="Q38" s="224"/>
      <c r="R38" s="224"/>
      <c r="S38" s="113"/>
      <c r="T38" s="113"/>
      <c r="U38" s="113"/>
      <c r="V38" s="113"/>
      <c r="W38" s="113"/>
      <c r="X38" s="113"/>
      <c r="Y38" s="113"/>
      <c r="Z38" s="113"/>
      <c r="AA38" s="113"/>
    </row>
    <row r="39" spans="1:27" s="124" customFormat="1">
      <c r="A39" s="123"/>
      <c r="B39" s="121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224"/>
      <c r="O39" s="224"/>
      <c r="P39" s="224"/>
      <c r="Q39" s="224"/>
      <c r="R39" s="224"/>
      <c r="S39" s="113"/>
      <c r="T39" s="113"/>
      <c r="U39" s="113"/>
      <c r="V39" s="113"/>
      <c r="W39" s="113"/>
      <c r="X39" s="113"/>
      <c r="Y39" s="113"/>
      <c r="Z39" s="113"/>
      <c r="AA39" s="113"/>
    </row>
    <row r="40" spans="1:27" s="124" customFormat="1">
      <c r="A40" s="123"/>
      <c r="B40" s="115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224"/>
      <c r="O40" s="224"/>
      <c r="P40" s="224"/>
      <c r="Q40" s="224"/>
      <c r="R40" s="224"/>
      <c r="S40" s="113"/>
      <c r="T40" s="113"/>
      <c r="U40" s="113"/>
      <c r="V40" s="113"/>
      <c r="W40" s="113"/>
      <c r="X40" s="113"/>
      <c r="Y40" s="113"/>
      <c r="Z40" s="113"/>
      <c r="AA40" s="113"/>
    </row>
    <row r="41" spans="1:27" s="124" customFormat="1">
      <c r="A41" s="123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224"/>
      <c r="O41" s="224"/>
      <c r="P41" s="224"/>
      <c r="Q41" s="224"/>
      <c r="R41" s="224"/>
      <c r="S41" s="113"/>
      <c r="T41" s="113"/>
      <c r="U41" s="113"/>
      <c r="V41" s="113"/>
      <c r="W41" s="113"/>
      <c r="X41" s="113"/>
      <c r="Y41" s="113"/>
      <c r="Z41" s="113"/>
      <c r="AA41" s="113"/>
    </row>
    <row r="42" spans="1:27">
      <c r="B42" s="126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</row>
    <row r="43" spans="1:27">
      <c r="B43" s="127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229"/>
      <c r="O43" s="229"/>
      <c r="P43" s="229"/>
      <c r="Q43" s="229"/>
      <c r="R43" s="229"/>
      <c r="S43" s="118"/>
      <c r="T43" s="118"/>
      <c r="U43" s="118"/>
      <c r="V43" s="118"/>
      <c r="W43" s="118"/>
      <c r="X43" s="118"/>
      <c r="Y43" s="118"/>
      <c r="Z43" s="118"/>
      <c r="AA43" s="118"/>
    </row>
    <row r="44" spans="1:27" s="114" customFormat="1">
      <c r="B44" s="116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221"/>
      <c r="O44" s="221"/>
      <c r="P44" s="221"/>
      <c r="Q44" s="221"/>
      <c r="R44" s="221"/>
    </row>
    <row r="45" spans="1:27" s="114" customFormat="1">
      <c r="B45" s="116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221"/>
      <c r="O45" s="221"/>
      <c r="P45" s="221"/>
      <c r="Q45" s="221"/>
      <c r="R45" s="221"/>
    </row>
    <row r="46" spans="1:27">
      <c r="B46" s="115"/>
    </row>
    <row r="47" spans="1:27">
      <c r="B47" s="115"/>
    </row>
    <row r="48" spans="1:27">
      <c r="B48" s="127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</row>
    <row r="49" spans="1:27">
      <c r="B49" s="116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27">
      <c r="B50" s="116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230"/>
      <c r="O50" s="230"/>
      <c r="P50" s="230"/>
      <c r="Q50" s="230"/>
      <c r="R50" s="230"/>
      <c r="S50" s="128"/>
      <c r="T50" s="128"/>
      <c r="U50" s="128"/>
      <c r="V50" s="128"/>
      <c r="W50" s="128"/>
      <c r="X50" s="128"/>
      <c r="Y50" s="128"/>
      <c r="Z50" s="128"/>
      <c r="AA50" s="128"/>
    </row>
    <row r="51" spans="1:27">
      <c r="B51" s="115"/>
      <c r="N51" s="227"/>
      <c r="O51" s="227"/>
      <c r="P51" s="227"/>
      <c r="Q51" s="227"/>
      <c r="R51" s="227"/>
      <c r="S51" s="117"/>
      <c r="T51" s="117"/>
      <c r="U51" s="117"/>
      <c r="V51" s="117"/>
      <c r="W51" s="117"/>
      <c r="X51" s="117"/>
      <c r="Y51" s="117"/>
      <c r="Z51" s="117"/>
      <c r="AA51" s="117"/>
    </row>
    <row r="52" spans="1:27">
      <c r="B52" s="126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227"/>
      <c r="O52" s="227"/>
      <c r="P52" s="227"/>
      <c r="Q52" s="227"/>
      <c r="R52" s="227"/>
      <c r="S52" s="117"/>
      <c r="T52" s="117"/>
      <c r="U52" s="117"/>
      <c r="V52" s="117"/>
      <c r="W52" s="117"/>
      <c r="X52" s="117"/>
      <c r="Y52" s="117"/>
      <c r="Z52" s="117"/>
      <c r="AA52" s="117"/>
    </row>
    <row r="53" spans="1:27">
      <c r="B53" s="127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</row>
    <row r="54" spans="1:27" s="114" customFormat="1">
      <c r="B54" s="116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221"/>
      <c r="O54" s="221"/>
      <c r="P54" s="221"/>
      <c r="Q54" s="221"/>
      <c r="R54" s="221"/>
    </row>
    <row r="55" spans="1:27" s="114" customFormat="1">
      <c r="B55" s="115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221"/>
      <c r="O55" s="221"/>
      <c r="P55" s="221"/>
      <c r="Q55" s="221"/>
      <c r="R55" s="221"/>
      <c r="S55" s="129"/>
      <c r="T55" s="129"/>
      <c r="U55" s="129"/>
      <c r="V55" s="129"/>
      <c r="W55" s="129"/>
      <c r="X55" s="129"/>
      <c r="Y55" s="129"/>
      <c r="Z55" s="129"/>
      <c r="AA55" s="129"/>
    </row>
    <row r="56" spans="1:27">
      <c r="B56" s="115"/>
    </row>
    <row r="57" spans="1:27">
      <c r="B57" s="115"/>
    </row>
    <row r="58" spans="1:27">
      <c r="B58" s="127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</row>
    <row r="59" spans="1:27">
      <c r="A59" s="130"/>
      <c r="B59" s="116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</row>
    <row r="60" spans="1:27">
      <c r="B60" s="116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230"/>
      <c r="O60" s="230"/>
      <c r="P60" s="230"/>
      <c r="Q60" s="230"/>
      <c r="R60" s="230"/>
      <c r="S60" s="128"/>
      <c r="T60" s="128"/>
      <c r="U60" s="128"/>
      <c r="V60" s="128"/>
      <c r="W60" s="128"/>
      <c r="X60" s="128"/>
      <c r="Y60" s="128"/>
      <c r="Z60" s="128"/>
      <c r="AA60" s="128"/>
    </row>
    <row r="61" spans="1:27">
      <c r="B61" s="115"/>
      <c r="N61" s="227"/>
      <c r="O61" s="227"/>
      <c r="P61" s="227"/>
      <c r="Q61" s="227"/>
      <c r="R61" s="227"/>
      <c r="S61" s="117"/>
      <c r="T61" s="117"/>
      <c r="U61" s="117"/>
      <c r="V61" s="117"/>
      <c r="W61" s="117"/>
      <c r="X61" s="117"/>
      <c r="Y61" s="117"/>
      <c r="Z61" s="117"/>
      <c r="AA61" s="117"/>
    </row>
    <row r="62" spans="1:27">
      <c r="B62" s="126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227"/>
      <c r="O62" s="227"/>
      <c r="P62" s="227"/>
      <c r="Q62" s="227"/>
      <c r="R62" s="227"/>
      <c r="S62" s="117"/>
      <c r="T62" s="117"/>
      <c r="U62" s="117"/>
      <c r="V62" s="117"/>
      <c r="W62" s="117"/>
      <c r="X62" s="117"/>
      <c r="Y62" s="117"/>
      <c r="Z62" s="117"/>
      <c r="AA62" s="117"/>
    </row>
    <row r="63" spans="1:27">
      <c r="B63" s="127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</row>
    <row r="64" spans="1:27" s="114" customFormat="1">
      <c r="B64" s="116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221"/>
      <c r="O64" s="221"/>
      <c r="P64" s="221"/>
      <c r="Q64" s="221"/>
      <c r="R64" s="221"/>
    </row>
    <row r="65" spans="1:27" s="114" customFormat="1">
      <c r="B65" s="115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221"/>
      <c r="O65" s="221"/>
      <c r="P65" s="221"/>
      <c r="Q65" s="221"/>
      <c r="R65" s="221"/>
    </row>
    <row r="66" spans="1:27">
      <c r="A66" s="130"/>
      <c r="B66" s="115"/>
    </row>
    <row r="67" spans="1:27">
      <c r="A67" s="130"/>
      <c r="B67" s="115"/>
    </row>
    <row r="68" spans="1:27">
      <c r="A68" s="130"/>
      <c r="B68" s="127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</row>
    <row r="69" spans="1:27">
      <c r="A69" s="130"/>
      <c r="B69" s="116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27">
      <c r="A70" s="130"/>
      <c r="B70" s="116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230"/>
      <c r="O70" s="230"/>
      <c r="P70" s="230"/>
      <c r="Q70" s="230"/>
      <c r="R70" s="230"/>
      <c r="S70" s="128"/>
      <c r="T70" s="128"/>
      <c r="U70" s="128"/>
      <c r="V70" s="128"/>
      <c r="W70" s="128"/>
      <c r="X70" s="128"/>
      <c r="Y70" s="128"/>
      <c r="Z70" s="128"/>
      <c r="AA70" s="128"/>
    </row>
    <row r="71" spans="1:27">
      <c r="A71" s="130"/>
      <c r="B71" s="115"/>
      <c r="N71" s="227"/>
      <c r="O71" s="227"/>
      <c r="P71" s="227"/>
      <c r="Q71" s="227"/>
      <c r="R71" s="227"/>
      <c r="S71" s="117"/>
      <c r="T71" s="117"/>
      <c r="U71" s="117"/>
      <c r="V71" s="117"/>
      <c r="W71" s="117"/>
      <c r="X71" s="117"/>
      <c r="Y71" s="117"/>
      <c r="Z71" s="117"/>
      <c r="AA71" s="117"/>
    </row>
    <row r="72" spans="1:27">
      <c r="A72" s="130"/>
      <c r="B72" s="126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227"/>
      <c r="O72" s="227"/>
      <c r="P72" s="227"/>
      <c r="Q72" s="227"/>
      <c r="R72" s="227"/>
      <c r="S72" s="117"/>
      <c r="T72" s="117"/>
      <c r="U72" s="117"/>
      <c r="V72" s="117"/>
      <c r="W72" s="117"/>
      <c r="X72" s="117"/>
      <c r="Y72" s="117"/>
      <c r="Z72" s="117"/>
      <c r="AA72" s="117"/>
    </row>
    <row r="73" spans="1:27">
      <c r="A73" s="130"/>
      <c r="B73" s="127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</row>
    <row r="74" spans="1:27" s="114" customFormat="1">
      <c r="B74" s="116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221"/>
      <c r="O74" s="221"/>
      <c r="P74" s="221"/>
      <c r="Q74" s="221"/>
      <c r="R74" s="221"/>
    </row>
    <row r="75" spans="1:27" s="114" customFormat="1">
      <c r="B75" s="115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221"/>
      <c r="O75" s="221"/>
      <c r="P75" s="221"/>
      <c r="Q75" s="221"/>
      <c r="R75" s="221"/>
    </row>
    <row r="76" spans="1:27">
      <c r="A76" s="130"/>
      <c r="B76" s="115"/>
    </row>
    <row r="77" spans="1:27">
      <c r="A77" s="130"/>
      <c r="B77" s="115"/>
    </row>
    <row r="78" spans="1:27">
      <c r="A78" s="130"/>
      <c r="B78" s="127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</row>
    <row r="79" spans="1:27">
      <c r="A79" s="130"/>
      <c r="B79" s="116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</row>
    <row r="80" spans="1:27">
      <c r="B80" s="116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230"/>
      <c r="O80" s="230"/>
      <c r="P80" s="230"/>
      <c r="Q80" s="230"/>
      <c r="R80" s="230"/>
      <c r="S80" s="128"/>
      <c r="T80" s="128"/>
      <c r="U80" s="128"/>
      <c r="V80" s="128"/>
      <c r="W80" s="128"/>
      <c r="X80" s="128"/>
      <c r="Y80" s="128"/>
      <c r="Z80" s="128"/>
      <c r="AA80" s="128"/>
    </row>
    <row r="81" spans="1:27">
      <c r="B81" s="131"/>
      <c r="N81" s="227"/>
      <c r="O81" s="227"/>
      <c r="P81" s="227"/>
      <c r="Q81" s="227"/>
      <c r="R81" s="227"/>
      <c r="S81" s="117"/>
      <c r="T81" s="117"/>
      <c r="U81" s="117"/>
      <c r="V81" s="117"/>
      <c r="W81" s="117"/>
      <c r="X81" s="117"/>
      <c r="Y81" s="117"/>
      <c r="Z81" s="117"/>
      <c r="AA81" s="117"/>
    </row>
    <row r="82" spans="1:27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227"/>
      <c r="O82" s="227"/>
      <c r="P82" s="227"/>
      <c r="Q82" s="227"/>
      <c r="R82" s="227"/>
      <c r="S82" s="117"/>
      <c r="T82" s="117"/>
      <c r="U82" s="117"/>
      <c r="V82" s="117"/>
      <c r="W82" s="117"/>
      <c r="X82" s="117"/>
      <c r="Y82" s="117"/>
      <c r="Z82" s="117"/>
      <c r="AA82" s="117"/>
    </row>
    <row r="83" spans="1:27">
      <c r="B83" s="126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</row>
    <row r="84" spans="1:27">
      <c r="B84" s="127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229"/>
      <c r="O84" s="229"/>
      <c r="P84" s="229"/>
      <c r="Q84" s="229"/>
      <c r="R84" s="229"/>
      <c r="S84" s="118"/>
      <c r="T84" s="118"/>
      <c r="U84" s="118"/>
      <c r="V84" s="118"/>
      <c r="W84" s="118"/>
      <c r="X84" s="118"/>
      <c r="Y84" s="118"/>
      <c r="Z84" s="118"/>
      <c r="AA84" s="118"/>
    </row>
    <row r="85" spans="1:27" s="114" customFormat="1">
      <c r="B85" s="116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221"/>
      <c r="O85" s="221"/>
      <c r="P85" s="221"/>
      <c r="Q85" s="221"/>
      <c r="R85" s="221"/>
    </row>
    <row r="86" spans="1:27" s="114" customFormat="1">
      <c r="B86" s="115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221"/>
      <c r="O86" s="221"/>
      <c r="P86" s="221"/>
      <c r="Q86" s="221"/>
      <c r="R86" s="221"/>
    </row>
    <row r="87" spans="1:27" s="132" customFormat="1">
      <c r="B87" s="115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224"/>
      <c r="O87" s="224"/>
      <c r="P87" s="224"/>
      <c r="Q87" s="224"/>
      <c r="R87" s="224"/>
      <c r="S87" s="133"/>
      <c r="T87" s="133"/>
      <c r="U87" s="133"/>
      <c r="V87" s="133"/>
      <c r="W87" s="133"/>
      <c r="X87" s="133"/>
      <c r="Y87" s="133"/>
      <c r="Z87" s="133"/>
      <c r="AA87" s="133"/>
    </row>
    <row r="88" spans="1:27" s="132" customFormat="1">
      <c r="B88" s="115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224"/>
      <c r="O88" s="224"/>
      <c r="P88" s="224"/>
      <c r="Q88" s="224"/>
      <c r="R88" s="224"/>
      <c r="S88" s="133"/>
      <c r="T88" s="133"/>
      <c r="U88" s="133"/>
      <c r="V88" s="133"/>
      <c r="W88" s="133"/>
      <c r="X88" s="133"/>
      <c r="Y88" s="133"/>
      <c r="Z88" s="133"/>
      <c r="AA88" s="133"/>
    </row>
    <row r="89" spans="1:27" s="132" customFormat="1">
      <c r="B89" s="127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224"/>
      <c r="O89" s="224"/>
      <c r="P89" s="224"/>
      <c r="Q89" s="224"/>
      <c r="R89" s="224"/>
      <c r="S89" s="133"/>
      <c r="T89" s="133"/>
      <c r="U89" s="133"/>
      <c r="V89" s="133"/>
      <c r="W89" s="133"/>
      <c r="X89" s="133"/>
      <c r="Y89" s="133"/>
      <c r="Z89" s="133"/>
      <c r="AA89" s="133"/>
    </row>
    <row r="90" spans="1:27">
      <c r="A90" s="130"/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</row>
    <row r="91" spans="1:27" s="132" customForma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230"/>
      <c r="O91" s="230"/>
      <c r="P91" s="230"/>
      <c r="Q91" s="230"/>
      <c r="R91" s="230"/>
      <c r="S91" s="128"/>
      <c r="T91" s="128"/>
      <c r="U91" s="128"/>
      <c r="V91" s="128"/>
      <c r="W91" s="128"/>
      <c r="X91" s="128"/>
      <c r="Y91" s="128"/>
      <c r="Z91" s="128"/>
      <c r="AA91" s="128"/>
    </row>
    <row r="92" spans="1:27" s="132" customFormat="1">
      <c r="B92" s="115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227"/>
      <c r="O92" s="227"/>
      <c r="P92" s="227"/>
      <c r="Q92" s="227"/>
      <c r="R92" s="227"/>
      <c r="S92" s="117"/>
      <c r="T92" s="117"/>
      <c r="U92" s="117"/>
      <c r="V92" s="117"/>
      <c r="W92" s="117"/>
      <c r="X92" s="117"/>
      <c r="Y92" s="117"/>
      <c r="Z92" s="117"/>
      <c r="AA92" s="117"/>
    </row>
    <row r="93" spans="1:27" s="132" customFormat="1">
      <c r="B93" s="126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227"/>
      <c r="O93" s="227"/>
      <c r="P93" s="227"/>
      <c r="Q93" s="227"/>
      <c r="R93" s="227"/>
      <c r="S93" s="117"/>
      <c r="T93" s="117"/>
      <c r="U93" s="117"/>
      <c r="V93" s="117"/>
      <c r="W93" s="117"/>
      <c r="X93" s="117"/>
      <c r="Y93" s="117"/>
      <c r="Z93" s="117"/>
      <c r="AA93" s="117"/>
    </row>
    <row r="94" spans="1:27">
      <c r="B94" s="127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</row>
    <row r="95" spans="1:27" s="114" customFormat="1">
      <c r="B95" s="116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221"/>
      <c r="O95" s="221"/>
      <c r="P95" s="221"/>
      <c r="Q95" s="221"/>
      <c r="R95" s="221"/>
    </row>
    <row r="96" spans="1:27" s="114" customFormat="1">
      <c r="B96" s="115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221"/>
      <c r="O96" s="221"/>
      <c r="P96" s="221"/>
      <c r="Q96" s="221"/>
      <c r="R96" s="221"/>
    </row>
    <row r="97" spans="2:32">
      <c r="B97" s="115"/>
    </row>
    <row r="98" spans="2:32">
      <c r="B98" s="115"/>
    </row>
    <row r="99" spans="2:32">
      <c r="B99" s="127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</row>
    <row r="100" spans="2:32">
      <c r="B100" s="116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</row>
    <row r="101" spans="2:32">
      <c r="B101" s="116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230"/>
      <c r="O101" s="230"/>
      <c r="P101" s="230"/>
      <c r="Q101" s="230"/>
      <c r="R101" s="230"/>
      <c r="S101" s="128"/>
      <c r="T101" s="128"/>
      <c r="U101" s="128"/>
      <c r="V101" s="128"/>
      <c r="W101" s="128"/>
      <c r="X101" s="128"/>
      <c r="Y101" s="128"/>
      <c r="Z101" s="128"/>
      <c r="AA101" s="128"/>
    </row>
    <row r="102" spans="2:32">
      <c r="B102" s="115"/>
      <c r="N102" s="227"/>
      <c r="O102" s="227"/>
      <c r="P102" s="227"/>
      <c r="Q102" s="227"/>
      <c r="R102" s="227"/>
      <c r="S102" s="117"/>
      <c r="T102" s="117"/>
      <c r="U102" s="117"/>
      <c r="V102" s="117"/>
      <c r="W102" s="117"/>
      <c r="X102" s="117"/>
      <c r="Y102" s="117"/>
      <c r="Z102" s="117"/>
      <c r="AA102" s="117"/>
    </row>
    <row r="103" spans="2:32"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27"/>
      <c r="O103" s="227"/>
      <c r="P103" s="227"/>
      <c r="Q103" s="227"/>
      <c r="R103" s="227"/>
      <c r="S103" s="117"/>
      <c r="T103" s="117"/>
      <c r="U103" s="117"/>
      <c r="V103" s="117"/>
      <c r="W103" s="117"/>
      <c r="X103" s="117"/>
      <c r="Y103" s="117"/>
      <c r="Z103" s="117"/>
      <c r="AA103" s="117"/>
    </row>
    <row r="104" spans="2:32">
      <c r="B104" s="134"/>
    </row>
    <row r="105" spans="2:32">
      <c r="B105" s="126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229"/>
      <c r="O105" s="229"/>
      <c r="P105" s="229"/>
      <c r="Q105" s="229"/>
      <c r="R105" s="229"/>
      <c r="S105" s="118"/>
      <c r="T105" s="118"/>
      <c r="U105" s="118"/>
      <c r="V105" s="118"/>
      <c r="W105" s="118"/>
      <c r="X105" s="118"/>
      <c r="Y105" s="118"/>
      <c r="Z105" s="118"/>
      <c r="AA105" s="118"/>
    </row>
    <row r="106" spans="2:32">
      <c r="B106" s="127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</row>
    <row r="107" spans="2:32" s="114" customFormat="1">
      <c r="B107" s="116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221"/>
      <c r="O107" s="221"/>
      <c r="P107" s="221"/>
      <c r="Q107" s="221"/>
      <c r="R107" s="221"/>
    </row>
    <row r="108" spans="2:32" s="114" customFormat="1">
      <c r="B108" s="11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221"/>
      <c r="O108" s="221"/>
      <c r="P108" s="221"/>
      <c r="Q108" s="221"/>
      <c r="R108" s="221"/>
    </row>
    <row r="109" spans="2:32">
      <c r="B109" s="11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227"/>
      <c r="O109" s="227"/>
      <c r="P109" s="227"/>
      <c r="Q109" s="227"/>
      <c r="R109" s="227"/>
      <c r="S109" s="135"/>
      <c r="T109" s="135"/>
      <c r="U109" s="135"/>
      <c r="V109" s="135"/>
      <c r="W109" s="135"/>
      <c r="X109" s="135"/>
      <c r="Y109" s="135"/>
      <c r="Z109" s="135"/>
      <c r="AA109" s="135"/>
      <c r="AF109" s="114"/>
    </row>
    <row r="110" spans="2:32">
      <c r="B110" s="11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227"/>
      <c r="O110" s="227"/>
      <c r="P110" s="227"/>
      <c r="Q110" s="227"/>
      <c r="R110" s="227"/>
      <c r="S110" s="135"/>
      <c r="T110" s="135"/>
      <c r="U110" s="135"/>
      <c r="V110" s="135"/>
      <c r="W110" s="135"/>
      <c r="X110" s="135"/>
      <c r="Y110" s="135"/>
      <c r="Z110" s="135"/>
      <c r="AA110" s="135"/>
      <c r="AF110" s="114"/>
    </row>
    <row r="111" spans="2:32">
      <c r="B111" s="127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227"/>
      <c r="O111" s="227"/>
      <c r="P111" s="227"/>
      <c r="Q111" s="227"/>
      <c r="R111" s="227"/>
      <c r="S111" s="135"/>
      <c r="T111" s="135"/>
      <c r="U111" s="135"/>
      <c r="V111" s="135"/>
      <c r="W111" s="135"/>
      <c r="X111" s="135"/>
      <c r="Y111" s="135"/>
      <c r="Z111" s="135"/>
      <c r="AA111" s="135"/>
      <c r="AF111" s="114"/>
    </row>
    <row r="112" spans="2:32">
      <c r="B112" s="116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227"/>
      <c r="O112" s="227"/>
      <c r="P112" s="227"/>
      <c r="Q112" s="227"/>
      <c r="R112" s="227"/>
      <c r="S112" s="135"/>
      <c r="T112" s="135"/>
      <c r="U112" s="135"/>
      <c r="V112" s="135"/>
      <c r="W112" s="135"/>
      <c r="X112" s="135"/>
      <c r="Y112" s="135"/>
      <c r="Z112" s="135"/>
      <c r="AA112" s="135"/>
      <c r="AF112" s="114"/>
    </row>
    <row r="113" spans="2:32" s="114" customFormat="1">
      <c r="B113" s="116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230"/>
      <c r="O113" s="230"/>
      <c r="P113" s="230"/>
      <c r="Q113" s="230"/>
      <c r="R113" s="230"/>
      <c r="S113" s="128"/>
      <c r="T113" s="128"/>
      <c r="U113" s="128"/>
      <c r="V113" s="128"/>
      <c r="W113" s="128"/>
      <c r="X113" s="128"/>
      <c r="Y113" s="128"/>
      <c r="Z113" s="128"/>
      <c r="AA113" s="128"/>
    </row>
    <row r="114" spans="2:32">
      <c r="B114" s="136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227"/>
      <c r="O114" s="227"/>
      <c r="P114" s="227"/>
      <c r="Q114" s="227"/>
      <c r="R114" s="227"/>
      <c r="S114" s="117"/>
      <c r="T114" s="117"/>
      <c r="U114" s="117"/>
      <c r="V114" s="117"/>
      <c r="W114" s="117"/>
      <c r="X114" s="117"/>
      <c r="Y114" s="117"/>
      <c r="Z114" s="117"/>
      <c r="AA114" s="117"/>
      <c r="AF114" s="114"/>
    </row>
    <row r="115" spans="2:32">
      <c r="B115" s="137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227"/>
      <c r="O115" s="227"/>
      <c r="P115" s="227"/>
      <c r="Q115" s="227"/>
      <c r="R115" s="227"/>
      <c r="S115" s="117"/>
      <c r="T115" s="117"/>
      <c r="U115" s="117"/>
      <c r="V115" s="117"/>
      <c r="W115" s="117"/>
      <c r="X115" s="117"/>
      <c r="Y115" s="117"/>
      <c r="Z115" s="117"/>
      <c r="AA115" s="117"/>
      <c r="AF115" s="114"/>
    </row>
    <row r="116" spans="2:32">
      <c r="B116" s="137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227"/>
      <c r="O116" s="227"/>
      <c r="P116" s="227"/>
      <c r="Q116" s="227"/>
      <c r="R116" s="227"/>
      <c r="S116" s="135"/>
      <c r="T116" s="135"/>
      <c r="U116" s="135"/>
      <c r="V116" s="135"/>
      <c r="W116" s="135"/>
      <c r="X116" s="135"/>
      <c r="Y116" s="135"/>
      <c r="Z116" s="135"/>
      <c r="AA116" s="135"/>
      <c r="AF116" s="114"/>
    </row>
    <row r="117" spans="2:32">
      <c r="B117" s="137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227"/>
      <c r="O117" s="227"/>
      <c r="P117" s="227"/>
      <c r="Q117" s="227"/>
      <c r="R117" s="227"/>
      <c r="S117" s="135"/>
      <c r="T117" s="135"/>
      <c r="U117" s="135"/>
      <c r="V117" s="135"/>
      <c r="W117" s="135"/>
      <c r="X117" s="135"/>
      <c r="Y117" s="135"/>
      <c r="Z117" s="135"/>
      <c r="AA117" s="135"/>
      <c r="AF117" s="114"/>
    </row>
    <row r="118" spans="2:32">
      <c r="B118" s="137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227"/>
      <c r="O118" s="227"/>
      <c r="P118" s="227"/>
      <c r="Q118" s="227"/>
      <c r="R118" s="227"/>
      <c r="S118" s="135"/>
      <c r="T118" s="135"/>
      <c r="U118" s="135"/>
      <c r="V118" s="135"/>
      <c r="W118" s="135"/>
      <c r="X118" s="135"/>
      <c r="Y118" s="135"/>
      <c r="Z118" s="135"/>
      <c r="AA118" s="135"/>
      <c r="AF118" s="114"/>
    </row>
    <row r="119" spans="2:32">
      <c r="B119" s="138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227"/>
      <c r="O119" s="227"/>
      <c r="P119" s="227"/>
      <c r="Q119" s="227"/>
      <c r="R119" s="227"/>
      <c r="S119" s="135"/>
      <c r="T119" s="135"/>
      <c r="U119" s="135"/>
      <c r="V119" s="135"/>
      <c r="W119" s="135"/>
      <c r="X119" s="135"/>
      <c r="Y119" s="135"/>
      <c r="Z119" s="135"/>
      <c r="AA119" s="135"/>
      <c r="AF119" s="114"/>
    </row>
    <row r="120" spans="2:32">
      <c r="B120" s="138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227"/>
      <c r="O120" s="227"/>
      <c r="P120" s="227"/>
      <c r="Q120" s="227"/>
      <c r="R120" s="227"/>
      <c r="S120" s="135"/>
      <c r="T120" s="135"/>
      <c r="U120" s="135"/>
      <c r="V120" s="135"/>
      <c r="W120" s="135"/>
      <c r="X120" s="135"/>
      <c r="Y120" s="135"/>
      <c r="Z120" s="135"/>
      <c r="AA120" s="135"/>
      <c r="AF120" s="114"/>
    </row>
    <row r="121" spans="2:32"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227"/>
      <c r="O121" s="227"/>
      <c r="P121" s="227"/>
      <c r="Q121" s="227"/>
      <c r="R121" s="227"/>
      <c r="S121" s="135"/>
      <c r="T121" s="135"/>
      <c r="U121" s="135"/>
      <c r="V121" s="135"/>
      <c r="W121" s="135"/>
      <c r="X121" s="135"/>
      <c r="Y121" s="135"/>
      <c r="Z121" s="135"/>
      <c r="AA121" s="135"/>
      <c r="AF121" s="114"/>
    </row>
    <row r="122" spans="2:32">
      <c r="B122" s="137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227"/>
      <c r="O122" s="227"/>
      <c r="P122" s="227"/>
      <c r="Q122" s="227"/>
      <c r="R122" s="227"/>
      <c r="S122" s="135"/>
      <c r="T122" s="135"/>
      <c r="U122" s="135"/>
      <c r="V122" s="135"/>
      <c r="W122" s="135"/>
      <c r="X122" s="135"/>
      <c r="Y122" s="135"/>
      <c r="Z122" s="135"/>
      <c r="AA122" s="135"/>
      <c r="AF122" s="114"/>
    </row>
    <row r="123" spans="2:32">
      <c r="B123" s="137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229"/>
      <c r="O123" s="229"/>
      <c r="P123" s="229"/>
      <c r="Q123" s="229"/>
      <c r="R123" s="229"/>
      <c r="S123" s="118"/>
      <c r="T123" s="118"/>
      <c r="U123" s="118"/>
      <c r="V123" s="118"/>
      <c r="W123" s="118"/>
      <c r="X123" s="118"/>
      <c r="Y123" s="118"/>
      <c r="Z123" s="118"/>
      <c r="AA123" s="118"/>
      <c r="AF123" s="114"/>
    </row>
    <row r="124" spans="2:32">
      <c r="B124" s="137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227"/>
      <c r="O124" s="227"/>
      <c r="P124" s="227"/>
      <c r="Q124" s="227"/>
      <c r="R124" s="227"/>
      <c r="S124" s="135"/>
      <c r="T124" s="135"/>
      <c r="U124" s="135"/>
      <c r="V124" s="135"/>
      <c r="W124" s="135"/>
      <c r="X124" s="135"/>
      <c r="Y124" s="135"/>
      <c r="Z124" s="135"/>
      <c r="AA124" s="135"/>
    </row>
    <row r="125" spans="2:32">
      <c r="B125" s="137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227"/>
      <c r="O125" s="227"/>
      <c r="P125" s="227"/>
      <c r="Q125" s="227"/>
      <c r="R125" s="227"/>
      <c r="S125" s="135"/>
      <c r="T125" s="135"/>
      <c r="U125" s="135"/>
      <c r="V125" s="135"/>
      <c r="W125" s="135"/>
      <c r="X125" s="135"/>
      <c r="Y125" s="135"/>
      <c r="Z125" s="135"/>
      <c r="AA125" s="135"/>
    </row>
    <row r="126" spans="2:32">
      <c r="N126" s="227"/>
      <c r="O126" s="227"/>
      <c r="P126" s="227"/>
      <c r="Q126" s="227"/>
      <c r="R126" s="227"/>
      <c r="S126" s="135"/>
      <c r="T126" s="135"/>
      <c r="U126" s="135"/>
      <c r="V126" s="135"/>
      <c r="W126" s="135"/>
      <c r="X126" s="135"/>
      <c r="Y126" s="135"/>
      <c r="Z126" s="135"/>
      <c r="AA126" s="135"/>
    </row>
    <row r="127" spans="2:32">
      <c r="N127" s="227"/>
      <c r="O127" s="227"/>
      <c r="P127" s="227"/>
      <c r="Q127" s="227"/>
      <c r="R127" s="227"/>
      <c r="S127" s="135"/>
      <c r="T127" s="135"/>
      <c r="U127" s="135"/>
      <c r="V127" s="135"/>
      <c r="W127" s="135"/>
      <c r="X127" s="135"/>
      <c r="Y127" s="135"/>
      <c r="Z127" s="135"/>
      <c r="AA127" s="135"/>
    </row>
  </sheetData>
  <hyperlinks>
    <hyperlink ref="B4" location="Содержание!A1" display="&gt;&gt;  Содержание" xr:uid="{3FE1DB4A-337F-4245-9270-AB84D4400548}"/>
    <hyperlink ref="B22" location="_ftn1" display="_ftn1" xr:uid="{1285CD03-C97E-42B1-929B-90F176176CA0}"/>
  </hyperlinks>
  <pageMargins left="0.70866141732283472" right="0.70866141732283472" top="0.74803149606299213" bottom="0.74803149606299213" header="0.31496062992125984" footer="0.31496062992125984"/>
  <pageSetup paperSize="9" scale="3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BS</vt:lpstr>
      <vt:lpstr>PL</vt:lpstr>
      <vt:lpstr>CF</vt:lpstr>
      <vt:lpstr>Долг</vt:lpstr>
      <vt:lpstr>Облигации</vt:lpstr>
      <vt:lpstr>Операционные результаты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2024-01-30T18:30:35Z</dcterms:created>
  <dcterms:modified xsi:type="dcterms:W3CDTF">2025-07-14T11:10:03Z</dcterms:modified>
  <cp:category/>
</cp:coreProperties>
</file>